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Hoja1!$A$1:$F$557</definedName>
  </definedNames>
  <calcPr calcId="144525"/>
</workbook>
</file>

<file path=xl/calcChain.xml><?xml version="1.0" encoding="utf-8"?>
<calcChain xmlns="http://schemas.openxmlformats.org/spreadsheetml/2006/main">
  <c r="D554" i="1" l="1"/>
  <c r="C554" i="1"/>
  <c r="B554" i="1"/>
  <c r="D539" i="1"/>
  <c r="D521" i="1"/>
  <c r="D547" i="1" s="1"/>
  <c r="D508" i="1"/>
  <c r="D501" i="1"/>
  <c r="B488" i="1"/>
  <c r="B482" i="1"/>
  <c r="C474" i="1"/>
  <c r="B474" i="1"/>
  <c r="D472" i="1"/>
  <c r="D471" i="1"/>
  <c r="D470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C445" i="1"/>
  <c r="B445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C420" i="1"/>
  <c r="B420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B394" i="1"/>
  <c r="B280" i="1"/>
  <c r="B225" i="1"/>
  <c r="B216" i="1"/>
  <c r="B208" i="1"/>
  <c r="B201" i="1"/>
  <c r="E193" i="1"/>
  <c r="D193" i="1"/>
  <c r="C193" i="1"/>
  <c r="B193" i="1"/>
  <c r="B165" i="1"/>
  <c r="B154" i="1"/>
  <c r="C145" i="1"/>
  <c r="B145" i="1"/>
  <c r="D143" i="1"/>
  <c r="D145" i="1" s="1"/>
  <c r="D139" i="1"/>
  <c r="C132" i="1"/>
  <c r="B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C113" i="1"/>
  <c r="B113" i="1"/>
  <c r="B133" i="1" s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C85" i="1"/>
  <c r="D85" i="1" s="1"/>
  <c r="D84" i="1"/>
  <c r="D83" i="1"/>
  <c r="D82" i="1"/>
  <c r="B74" i="1"/>
  <c r="B65" i="1"/>
  <c r="B54" i="1"/>
  <c r="E42" i="1"/>
  <c r="D42" i="1"/>
  <c r="C42" i="1"/>
  <c r="B40" i="1"/>
  <c r="B38" i="1"/>
  <c r="B36" i="1"/>
  <c r="B34" i="1"/>
  <c r="D30" i="1"/>
  <c r="C30" i="1"/>
  <c r="B30" i="1"/>
  <c r="D18" i="1"/>
  <c r="B18" i="1"/>
  <c r="D113" i="1" l="1"/>
  <c r="C133" i="1"/>
  <c r="D514" i="1"/>
  <c r="D132" i="1"/>
  <c r="D445" i="1"/>
  <c r="D474" i="1"/>
  <c r="B42" i="1"/>
  <c r="D420" i="1"/>
  <c r="B490" i="1"/>
  <c r="D133" i="1" l="1"/>
</calcChain>
</file>

<file path=xl/sharedStrings.xml><?xml version="1.0" encoding="utf-8"?>
<sst xmlns="http://schemas.openxmlformats.org/spreadsheetml/2006/main" count="476" uniqueCount="404">
  <si>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</si>
  <si>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</si>
  <si>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</si>
  <si>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</si>
  <si>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</si>
  <si>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</si>
  <si>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</si>
  <si>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</si>
  <si>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</si>
  <si>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</si>
  <si>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</si>
  <si>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</si>
  <si>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</si>
  <si>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</si>
  <si>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</si>
  <si>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</si>
  <si>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</si>
  <si>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</si>
  <si>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</si>
  <si>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</si>
  <si>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</si>
  <si>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</si>
  <si>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</si>
  <si>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</si>
  <si>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</si>
  <si>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</si>
  <si>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</si>
  <si>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</si>
  <si>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</si>
  <si>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</si>
  <si>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</si>
  <si>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</si>
  <si>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</si>
  <si>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</si>
  <si>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</si>
  <si>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</si>
  <si>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</si>
  <si>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</si>
  <si>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</si>
  <si>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</si>
  <si>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</si>
  <si>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</si>
  <si>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</si>
  <si>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</si>
  <si>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</si>
  <si>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</si>
  <si>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</si>
  <si>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</si>
  <si>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</si>
  <si>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</si>
  <si>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</si>
  <si>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</si>
  <si>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</si>
  <si>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</si>
  <si>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</si>
  <si>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</si>
  <si>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</si>
  <si>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</si>
  <si>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</si>
  <si>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</si>
  <si>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</si>
  <si>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</si>
  <si>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</si>
  <si>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</si>
  <si>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</si>
  <si>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</si>
  <si>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</si>
  <si>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</si>
  <si>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</si>
  <si>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</si>
  <si>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</si>
  <si>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</si>
  <si>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</si>
  <si>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</si>
  <si>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</si>
  <si>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</si>
  <si>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</si>
  <si>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</si>
  <si>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</si>
  <si>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</si>
  <si>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</si>
  <si>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</si>
  <si>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</si>
  <si>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</si>
  <si>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</si>
  <si>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</si>
  <si>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</si>
  <si>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</si>
  <si>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</si>
  <si>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</si>
  <si>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</si>
  <si>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</si>
  <si>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</si>
  <si>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</si>
  <si>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</si>
  <si>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</si>
  <si>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</si>
  <si>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</si>
  <si>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</si>
  <si>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</si>
  <si>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</si>
  <si>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</si>
  <si>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</si>
  <si>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</si>
  <si>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</si>
  <si>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</si>
  <si>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</si>
  <si>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</si>
  <si>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</si>
  <si>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2112102001  PROVEEDORES EJE ANT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</si>
  <si>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</si>
  <si>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</si>
  <si>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</si>
  <si>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</si>
  <si>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</si>
  <si>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</si>
  <si>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</si>
  <si>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</si>
  <si>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</si>
  <si>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</si>
  <si>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2117918002  CAP 2%</t>
  </si>
  <si>
    <t>2117919003  DESCUENTO POR TELEFONÍA</t>
  </si>
  <si>
    <t>2119904005  CXP POR REMANENTES</t>
  </si>
  <si>
    <t>2119904008  CXP REMANENTE EN SOL</t>
  </si>
  <si>
    <t>2119904022  CXP REMANENTE FEDERAL</t>
  </si>
  <si>
    <t>2119905004  PARTIDAS EN CONCIL.BANCARIAS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</si>
  <si>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</si>
  <si>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</si>
  <si>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</si>
  <si>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</si>
  <si>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</si>
  <si>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</si>
  <si>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</si>
  <si>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</si>
  <si>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</si>
  <si>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</si>
  <si>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</si>
  <si>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</si>
  <si>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</si>
  <si>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</si>
  <si>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</si>
  <si>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</si>
  <si>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</si>
  <si>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</si>
  <si>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</si>
  <si>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</si>
  <si>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</si>
  <si>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4159510820  POR CONCEPTO DE CURSOS OTROS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</si>
  <si>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</si>
  <si>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</si>
  <si>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</si>
  <si>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</si>
  <si>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</si>
  <si>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</si>
  <si>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</si>
  <si>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</si>
  <si>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</si>
  <si>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</si>
  <si>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</si>
  <si>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</si>
  <si>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</si>
  <si>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</si>
  <si>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</si>
  <si>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</si>
  <si>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</si>
  <si>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</si>
  <si>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</si>
  <si>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</si>
  <si>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</si>
  <si>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</si>
  <si>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</si>
  <si>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</si>
  <si>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</si>
  <si>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</si>
  <si>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</si>
  <si>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</si>
  <si>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</si>
  <si>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</si>
  <si>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</si>
  <si>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</si>
  <si>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</si>
  <si>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</si>
  <si>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</si>
  <si>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</si>
  <si>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</si>
  <si>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</si>
  <si>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</si>
  <si>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</si>
  <si>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</si>
  <si>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</si>
  <si>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</si>
  <si>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</si>
  <si>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</si>
  <si>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5122222000  PROD. A. ANIMAL.</t>
  </si>
  <si>
    <t>5122223000  UTENSILIOS PARA EL S</t>
  </si>
  <si>
    <t>5123235000  P. QUIM. FARMA.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</si>
  <si>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</si>
  <si>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</si>
  <si>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</si>
  <si>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</si>
  <si>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</si>
  <si>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</si>
  <si>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</si>
  <si>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</si>
  <si>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</si>
  <si>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</si>
  <si>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</si>
  <si>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</si>
  <si>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</si>
  <si>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</si>
  <si>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</si>
  <si>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</si>
  <si>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</si>
  <si>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</si>
  <si>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</si>
  <si>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</si>
  <si>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</si>
  <si>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</si>
  <si>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</si>
  <si>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</si>
  <si>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</si>
  <si>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</si>
  <si>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</si>
  <si>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</si>
  <si>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</si>
  <si>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5131312000  GAS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</si>
  <si>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</si>
  <si>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</si>
  <si>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</si>
  <si>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</si>
  <si>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</si>
  <si>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</si>
  <si>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5132327000  ARRE. ACT. INTANG</t>
  </si>
  <si>
    <t>5132329000  OTROS ARRENDAMIENTOS</t>
  </si>
  <si>
    <t>5133331000  SERVS. LEGALES, DE</t>
  </si>
  <si>
    <t>5133334000  CAPACITACIÓN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</si>
  <si>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</si>
  <si>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</si>
  <si>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</si>
  <si>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</si>
  <si>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</si>
  <si>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</si>
  <si>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</si>
  <si>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5134348000  COMISIONES POR VENTAS</t>
  </si>
  <si>
    <t>5135351000  CONSERV. Y MANTENIMI</t>
  </si>
  <si>
    <t>5135352000  INST., REPAR. MTTO.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</si>
  <si>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</si>
  <si>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</si>
  <si>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</si>
  <si>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</si>
  <si>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</si>
  <si>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</si>
  <si>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</si>
  <si>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</si>
  <si>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</si>
  <si>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</si>
  <si>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</si>
  <si>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</si>
  <si>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</si>
  <si>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</si>
  <si>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</si>
  <si>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5139395000  PENAS, MULTAS</t>
  </si>
  <si>
    <t>5139398000  IMPUESTO DE NOMINA</t>
  </si>
  <si>
    <t>5242442000  BECAS O. AYUDA</t>
  </si>
  <si>
    <t>5513258300  D.A. EDIFICIOS NO RESIDENCIALES</t>
  </si>
  <si>
    <t>5515151100  DEP. MUEBLES DE OFIC</t>
  </si>
  <si>
    <t>5515151200  "DEP. MUEBLES, EXCEP</t>
  </si>
  <si>
    <t>5515151500  DEP. EQUIPO DE COMPU</t>
  </si>
  <si>
    <t>5515151900  DEP. OTROS MOBILIARI</t>
  </si>
  <si>
    <t>5515252100  DEP. EQUIPO Y APARAT</t>
  </si>
  <si>
    <t>5515252300  DEP. CÁMARAS FOTOGRÁ</t>
  </si>
  <si>
    <t>5515252900  DEP. OTROS MOBILIARI</t>
  </si>
  <si>
    <t>5515353100  DEP. EQUIPO MEDICO Y</t>
  </si>
  <si>
    <t>5515454100  DEP. AUTOMOVILES Y CAMIONES</t>
  </si>
  <si>
    <t>5515656200  DEP. MAQUINARIA Y EQ</t>
  </si>
  <si>
    <t>5515656400  DEP. SISTEMA DE AIRE</t>
  </si>
  <si>
    <t>5515656500  DEP. EQUIPOS DE COMU</t>
  </si>
  <si>
    <t>5515656600  DEP. EQUIPO DE GENER</t>
  </si>
  <si>
    <t>5515656700  DEP. HERRAMIENTAS Y</t>
  </si>
  <si>
    <t>5515656900  DEP. OTROS EQUIPOS</t>
  </si>
  <si>
    <t>5515751300  DEP. BIENES ARTISTIC</t>
  </si>
  <si>
    <t>5517959700  AMORTIZACIÓN DE LICE</t>
  </si>
  <si>
    <t>5518000001  BAJA DE ACTIVO FIJO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</si>
  <si>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</si>
  <si>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</si>
  <si>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</si>
  <si>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</si>
  <si>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</si>
  <si>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</si>
  <si>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</si>
  <si>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</si>
  <si>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</si>
  <si>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</si>
  <si>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</si>
  <si>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</si>
  <si>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</si>
  <si>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</si>
  <si>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</si>
  <si>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</si>
  <si>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</si>
  <si>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</si>
  <si>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</si>
  <si>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</si>
  <si>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</si>
  <si>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</si>
  <si>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</si>
  <si>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</si>
  <si>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</si>
  <si>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</si>
  <si>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</si>
  <si>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</si>
  <si>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</si>
  <si>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</si>
  <si>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</si>
  <si>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</si>
  <si>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</si>
  <si>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</si>
  <si>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</si>
  <si>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</si>
  <si>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</si>
  <si>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3252000001  AJUSTES Y CORECCIONES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</si>
  <si>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</si>
  <si>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</si>
  <si>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</si>
  <si>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</si>
  <si>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</si>
  <si>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</si>
  <si>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</si>
  <si>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1112102010  BANCOMER 188311439  FAM</t>
  </si>
  <si>
    <t>1112102013  BANCOMER 0193726266 FAM 2013</t>
  </si>
  <si>
    <t>1112102015  BANCOMER 0198260206 PROD - APROV</t>
  </si>
  <si>
    <t>1112102016  BANCOMER 0100736643</t>
  </si>
  <si>
    <t>1112102017  BANCOMER 0103339394 FOMIX SH1</t>
  </si>
  <si>
    <t>1112102018  BANCOMER 0103339424 FOMIX VI2</t>
  </si>
  <si>
    <t>1112102019  BANCOMER 0104654943 PADES</t>
  </si>
  <si>
    <t>1112102020  BANCOMER 0109813330</t>
  </si>
  <si>
    <t>1112102021  BANCOMER 0109812776</t>
  </si>
  <si>
    <t>1112102022  BANCOMER 0110359769</t>
  </si>
  <si>
    <t>1112102023  BANCOMER 0110354910</t>
  </si>
  <si>
    <t>1112102024  BANCOMER 0110630535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</si>
  <si>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</si>
  <si>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</si>
  <si>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</si>
  <si>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</si>
  <si>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</si>
  <si>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</si>
  <si>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</si>
  <si>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</si>
  <si>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</si>
  <si>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</si>
  <si>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</si>
  <si>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</si>
  <si>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</si>
  <si>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</si>
  <si>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</si>
  <si>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diciembre de 2017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</si>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</sst>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</cellStyleXfs>
  <cellXfs count="165">
    <xf numFmtId="0" fontId="0" fillId="0" borderId="0" xfId="0"/>
    <xf numFmtId="0" fontId="2" fillId="3" borderId="0" xfId="0" applyFont="1" applyFill="1"/>
    <xf numFmtId="0" fontId="4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4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4" fillId="3" borderId="4" xfId="0" applyNumberFormat="1" applyFont="1" applyFill="1" applyBorder="1"/>
    <xf numFmtId="0" fontId="10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4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4" fillId="3" borderId="8" xfId="0" applyNumberFormat="1" applyFont="1" applyFill="1" applyBorder="1"/>
    <xf numFmtId="164" fontId="4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/>
    <xf numFmtId="49" fontId="5" fillId="3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/>
    <xf numFmtId="164" fontId="11" fillId="0" borderId="3" xfId="0" applyNumberFormat="1" applyFont="1" applyFill="1" applyBorder="1"/>
    <xf numFmtId="4" fontId="8" fillId="0" borderId="0" xfId="0" applyNumberFormat="1" applyFont="1" applyFill="1"/>
    <xf numFmtId="164" fontId="8" fillId="3" borderId="3" xfId="0" applyNumberFormat="1" applyFont="1" applyFill="1" applyBorder="1"/>
    <xf numFmtId="164" fontId="11" fillId="0" borderId="4" xfId="0" applyNumberFormat="1" applyFont="1" applyFill="1" applyBorder="1"/>
    <xf numFmtId="43" fontId="8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4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left" vertical="center" wrapText="1"/>
    </xf>
    <xf numFmtId="4" fontId="8" fillId="2" borderId="2" xfId="4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8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0" borderId="0" xfId="0" applyNumberFormat="1" applyFont="1"/>
    <xf numFmtId="164" fontId="2" fillId="3" borderId="2" xfId="0" applyNumberFormat="1" applyFont="1" applyFill="1" applyBorder="1"/>
    <xf numFmtId="4" fontId="2" fillId="0" borderId="3" xfId="0" applyNumberFormat="1" applyFont="1" applyBorder="1"/>
    <xf numFmtId="164" fontId="2" fillId="3" borderId="9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8" fillId="2" borderId="1" xfId="3" applyFont="1" applyFill="1" applyBorder="1" applyAlignment="1">
      <alignment horizontal="left" vertical="center" wrapText="1"/>
    </xf>
    <xf numFmtId="164" fontId="2" fillId="3" borderId="0" xfId="0" applyNumberFormat="1" applyFont="1" applyFill="1" applyBorder="1"/>
    <xf numFmtId="49" fontId="5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3" fillId="2" borderId="1" xfId="0" applyNumberFormat="1" applyFont="1" applyFill="1" applyBorder="1"/>
    <xf numFmtId="49" fontId="3" fillId="3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0" fontId="2" fillId="0" borderId="4" xfId="0" applyFont="1" applyBorder="1"/>
    <xf numFmtId="0" fontId="2" fillId="0" borderId="0" xfId="0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8" fillId="2" borderId="2" xfId="3" applyFont="1" applyFill="1" applyBorder="1" applyAlignment="1">
      <alignment horizontal="center" vertical="center" wrapText="1"/>
    </xf>
    <xf numFmtId="164" fontId="4" fillId="3" borderId="16" xfId="0" applyNumberFormat="1" applyFont="1" applyFill="1" applyBorder="1"/>
    <xf numFmtId="0" fontId="4" fillId="3" borderId="0" xfId="0" applyFont="1" applyFill="1"/>
    <xf numFmtId="0" fontId="8" fillId="2" borderId="1" xfId="3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4" fontId="2" fillId="0" borderId="6" xfId="0" applyNumberFormat="1" applyFont="1" applyBorder="1"/>
    <xf numFmtId="49" fontId="5" fillId="0" borderId="4" xfId="0" applyNumberFormat="1" applyFont="1" applyFill="1" applyBorder="1" applyAlignment="1">
      <alignment horizontal="left"/>
    </xf>
    <xf numFmtId="164" fontId="11" fillId="3" borderId="6" xfId="0" applyNumberFormat="1" applyFont="1" applyFill="1" applyBorder="1"/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3" fontId="13" fillId="2" borderId="1" xfId="1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0" borderId="1" xfId="0" applyFont="1" applyBorder="1" applyAlignment="1">
      <alignment vertical="center"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3" fontId="2" fillId="3" borderId="0" xfId="1" applyFont="1" applyFill="1" applyBorder="1"/>
    <xf numFmtId="4" fontId="8" fillId="3" borderId="0" xfId="0" applyNumberFormat="1" applyFont="1" applyFill="1"/>
    <xf numFmtId="43" fontId="2" fillId="3" borderId="0" xfId="0" applyNumberFormat="1" applyFont="1" applyFill="1"/>
    <xf numFmtId="0" fontId="13" fillId="0" borderId="1" xfId="0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3" fontId="2" fillId="0" borderId="1" xfId="1" applyFont="1" applyBorder="1"/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166" fontId="4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13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964232" y="31963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437120" y="52959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49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527202" y="966395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60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389620" y="1178096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70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459531" y="1361156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150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46507" y="2743917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160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359114" y="2914963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196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532370" y="3535949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212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448326" y="3851775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221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448326" y="4037389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47625</xdr:colOff>
      <xdr:row>204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484745" y="3699002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7"/>
  <sheetViews>
    <sheetView tabSelected="1" topLeftCell="A520" zoomScale="80" zoomScaleNormal="80" workbookViewId="0">
      <selection activeCell="A461" sqref="A461"/>
    </sheetView>
  </sheetViews>
  <sheetFormatPr baseColWidth="10" defaultColWidth="11.44140625" defaultRowHeight="13.2" x14ac:dyDescent="0.25"/>
  <cols>
    <col min="1" max="1" width="70.33203125" style="1" customWidth="1"/>
    <col min="2" max="5" width="26.6640625" style="1" customWidth="1"/>
    <col min="6" max="6" width="14.88671875" style="1" bestFit="1" customWidth="1"/>
    <col min="7" max="7" width="15.44140625" style="1" customWidth="1"/>
    <col min="8" max="16384" width="11.44140625" style="1"/>
  </cols>
  <sheetData>
    <row r="2" spans="1:6" x14ac:dyDescent="0.25">
      <c r="A2" s="4" t="s">
        <v>0</v>
      </c>
      <c r="B2" s="5" t="s">
        <v>1</v>
      </c>
      <c r="C2" s="6"/>
      <c r="D2" s="7"/>
      <c r="E2" s="8"/>
      <c r="F2" s="4"/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10"/>
      <c r="B5" s="5"/>
      <c r="C5" s="6"/>
      <c r="D5" s="7"/>
      <c r="E5" s="8"/>
    </row>
    <row r="6" spans="1:6" x14ac:dyDescent="0.25">
      <c r="A6" s="11" t="s">
        <v>2</v>
      </c>
      <c r="B6" s="12"/>
      <c r="C6" s="3"/>
      <c r="D6" s="3"/>
      <c r="E6" s="3"/>
    </row>
    <row r="7" spans="1:6" ht="13.8" x14ac:dyDescent="0.3">
      <c r="A7" s="13"/>
      <c r="B7" s="2"/>
      <c r="C7" s="3"/>
      <c r="D7" s="3"/>
      <c r="E7" s="3"/>
    </row>
    <row r="8" spans="1:6" ht="13.8" x14ac:dyDescent="0.3">
      <c r="A8" s="14" t="s">
        <v>3</v>
      </c>
      <c r="B8" s="2"/>
      <c r="C8" s="3"/>
      <c r="D8" s="3"/>
      <c r="E8" s="3"/>
    </row>
    <row r="9" spans="1:6" ht="13.8" x14ac:dyDescent="0.3">
      <c r="B9" s="2"/>
    </row>
    <row r="10" spans="1:6" x14ac:dyDescent="0.25">
      <c r="A10" s="15" t="s">
        <v>4</v>
      </c>
      <c r="B10" s="7"/>
      <c r="C10" s="7"/>
      <c r="D10" s="7"/>
    </row>
    <row r="11" spans="1:6" x14ac:dyDescent="0.25">
      <c r="A11" s="16"/>
      <c r="B11" s="7"/>
      <c r="C11" s="7"/>
      <c r="D11" s="7"/>
    </row>
    <row r="12" spans="1:6" x14ac:dyDescent="0.25">
      <c r="A12" s="17" t="s">
        <v>5</v>
      </c>
      <c r="B12" s="18" t="s">
        <v>6</v>
      </c>
      <c r="C12" s="18" t="s">
        <v>7</v>
      </c>
      <c r="D12" s="18" t="s">
        <v>8</v>
      </c>
    </row>
    <row r="13" spans="1:6" ht="13.8" x14ac:dyDescent="0.3">
      <c r="A13" s="19" t="s">
        <v>9</v>
      </c>
      <c r="B13" s="20"/>
      <c r="C13" s="20">
        <v>0</v>
      </c>
      <c r="D13" s="20">
        <v>0</v>
      </c>
    </row>
    <row r="14" spans="1:6" ht="13.8" x14ac:dyDescent="0.3">
      <c r="A14" s="21"/>
      <c r="B14" s="22"/>
      <c r="C14" s="22">
        <v>0</v>
      </c>
      <c r="D14" s="22">
        <v>0</v>
      </c>
    </row>
    <row r="15" spans="1:6" ht="13.8" x14ac:dyDescent="0.3">
      <c r="A15" s="21" t="s">
        <v>10</v>
      </c>
      <c r="B15" s="22"/>
      <c r="C15" s="22">
        <v>0</v>
      </c>
      <c r="D15" s="22">
        <v>0</v>
      </c>
    </row>
    <row r="16" spans="1:6" ht="13.8" x14ac:dyDescent="0.3">
      <c r="A16" s="21"/>
      <c r="B16" s="22"/>
      <c r="C16" s="22">
        <v>0</v>
      </c>
      <c r="D16" s="22">
        <v>0</v>
      </c>
    </row>
    <row r="17" spans="1:4" ht="13.8" x14ac:dyDescent="0.3">
      <c r="A17" s="23" t="s">
        <v>11</v>
      </c>
      <c r="B17" s="24"/>
      <c r="C17" s="24">
        <v>0</v>
      </c>
      <c r="D17" s="24">
        <v>0</v>
      </c>
    </row>
    <row r="18" spans="1:4" x14ac:dyDescent="0.25">
      <c r="A18" s="16"/>
      <c r="B18" s="18">
        <f>SUM(B13:B17)</f>
        <v>0</v>
      </c>
      <c r="C18" s="18"/>
      <c r="D18" s="18">
        <f t="shared" ref="D18" si="0">SUM(D13:D17)</f>
        <v>0</v>
      </c>
    </row>
    <row r="19" spans="1:4" x14ac:dyDescent="0.25">
      <c r="A19" s="16"/>
      <c r="B19" s="7"/>
      <c r="C19" s="7"/>
      <c r="D19" s="7"/>
    </row>
    <row r="20" spans="1:4" x14ac:dyDescent="0.25">
      <c r="A20" s="16"/>
      <c r="B20" s="7"/>
      <c r="C20" s="7"/>
      <c r="D20" s="7"/>
    </row>
    <row r="21" spans="1:4" x14ac:dyDescent="0.25">
      <c r="A21" s="16"/>
      <c r="B21" s="7"/>
      <c r="C21" s="7"/>
      <c r="D21" s="7"/>
    </row>
    <row r="22" spans="1:4" x14ac:dyDescent="0.25">
      <c r="A22" s="15" t="s">
        <v>12</v>
      </c>
      <c r="B22" s="25"/>
      <c r="C22" s="7"/>
      <c r="D22" s="7"/>
    </row>
    <row r="24" spans="1:4" x14ac:dyDescent="0.25">
      <c r="A24" s="17" t="s">
        <v>13</v>
      </c>
      <c r="B24" s="18" t="s">
        <v>6</v>
      </c>
      <c r="C24" s="18" t="s">
        <v>14</v>
      </c>
      <c r="D24" s="18" t="s">
        <v>15</v>
      </c>
    </row>
    <row r="25" spans="1:4" x14ac:dyDescent="0.25">
      <c r="A25" s="21" t="s">
        <v>16</v>
      </c>
      <c r="B25" s="26"/>
      <c r="C25" s="26"/>
      <c r="D25" s="26"/>
    </row>
    <row r="26" spans="1:4" x14ac:dyDescent="0.25">
      <c r="A26" s="21"/>
      <c r="B26" s="26"/>
      <c r="C26" s="26"/>
      <c r="D26" s="26"/>
    </row>
    <row r="27" spans="1:4" x14ac:dyDescent="0.25">
      <c r="A27" s="21" t="s">
        <v>17</v>
      </c>
      <c r="B27" s="26"/>
      <c r="C27" s="26"/>
      <c r="D27" s="26"/>
    </row>
    <row r="28" spans="1:4" x14ac:dyDescent="0.25">
      <c r="A28" s="21"/>
      <c r="B28" s="26"/>
      <c r="C28" s="26"/>
      <c r="D28" s="26"/>
    </row>
    <row r="29" spans="1:4" x14ac:dyDescent="0.25">
      <c r="A29" s="23"/>
      <c r="B29" s="27"/>
      <c r="C29" s="27"/>
      <c r="D29" s="27"/>
    </row>
    <row r="30" spans="1:4" x14ac:dyDescent="0.25">
      <c r="B30" s="18">
        <f>SUM(B25:B29)</f>
        <v>0</v>
      </c>
      <c r="C30" s="18">
        <f t="shared" ref="C30:D30" si="1">SUM(C25:C29)</f>
        <v>0</v>
      </c>
      <c r="D30" s="18">
        <f t="shared" si="1"/>
        <v>0</v>
      </c>
    </row>
    <row r="31" spans="1:4" x14ac:dyDescent="0.25">
      <c r="B31" s="28"/>
      <c r="C31" s="28"/>
      <c r="D31" s="28"/>
    </row>
    <row r="33" spans="1:5" x14ac:dyDescent="0.25">
      <c r="A33" s="17" t="s">
        <v>18</v>
      </c>
      <c r="B33" s="18" t="s">
        <v>6</v>
      </c>
      <c r="C33" s="18" t="s">
        <v>19</v>
      </c>
      <c r="D33" s="18" t="s">
        <v>20</v>
      </c>
      <c r="E33" s="18" t="s">
        <v>21</v>
      </c>
    </row>
    <row r="34" spans="1:5" x14ac:dyDescent="0.25">
      <c r="A34" s="29" t="s">
        <v>22</v>
      </c>
      <c r="B34" s="30">
        <f>SUM(C34:E34)</f>
        <v>6409.37</v>
      </c>
      <c r="C34" s="31">
        <v>520.97</v>
      </c>
      <c r="D34" s="31">
        <v>0</v>
      </c>
      <c r="E34" s="31">
        <v>5888.4</v>
      </c>
    </row>
    <row r="35" spans="1:5" x14ac:dyDescent="0.25">
      <c r="A35" s="29"/>
      <c r="B35" s="31"/>
      <c r="C35" s="31"/>
      <c r="D35" s="31"/>
      <c r="E35" s="31"/>
    </row>
    <row r="36" spans="1:5" x14ac:dyDescent="0.25">
      <c r="A36" s="29" t="s">
        <v>23</v>
      </c>
      <c r="B36" s="30">
        <f>SUM(C36:E36)</f>
        <v>0</v>
      </c>
      <c r="C36" s="31">
        <v>0</v>
      </c>
      <c r="D36" s="31">
        <v>0</v>
      </c>
      <c r="E36" s="31"/>
    </row>
    <row r="37" spans="1:5" x14ac:dyDescent="0.25">
      <c r="A37" s="29"/>
      <c r="B37" s="31"/>
      <c r="C37" s="31"/>
      <c r="D37" s="31"/>
      <c r="E37" s="31"/>
    </row>
    <row r="38" spans="1:5" x14ac:dyDescent="0.25">
      <c r="A38" s="29" t="s">
        <v>24</v>
      </c>
      <c r="B38" s="30">
        <f>SUM(C38:E38)</f>
        <v>20185.740000000002</v>
      </c>
      <c r="C38" s="31">
        <v>20185.740000000002</v>
      </c>
      <c r="D38" s="31">
        <v>0</v>
      </c>
      <c r="E38" s="31"/>
    </row>
    <row r="39" spans="1:5" x14ac:dyDescent="0.25">
      <c r="A39" s="29"/>
      <c r="B39" s="31"/>
      <c r="C39" s="31"/>
      <c r="D39" s="31"/>
      <c r="E39" s="31"/>
    </row>
    <row r="40" spans="1:5" x14ac:dyDescent="0.25">
      <c r="A40" s="29" t="s">
        <v>25</v>
      </c>
      <c r="B40" s="30">
        <f>SUM(C40:E40)</f>
        <v>0</v>
      </c>
      <c r="C40" s="31">
        <v>0</v>
      </c>
      <c r="D40" s="31">
        <v>0</v>
      </c>
      <c r="E40" s="31">
        <v>0</v>
      </c>
    </row>
    <row r="41" spans="1:5" x14ac:dyDescent="0.25">
      <c r="A41" s="23"/>
      <c r="B41" s="27"/>
      <c r="C41" s="27"/>
      <c r="D41" s="27"/>
      <c r="E41" s="27"/>
    </row>
    <row r="42" spans="1:5" x14ac:dyDescent="0.25">
      <c r="B42" s="32">
        <f>SUM(B33:B41)</f>
        <v>26595.11</v>
      </c>
      <c r="C42" s="32">
        <f t="shared" ref="C42:E42" si="2">SUM(C33:C41)</f>
        <v>20706.710000000003</v>
      </c>
      <c r="D42" s="32">
        <f t="shared" si="2"/>
        <v>0</v>
      </c>
      <c r="E42" s="32">
        <f t="shared" si="2"/>
        <v>5888.4</v>
      </c>
    </row>
    <row r="47" spans="1:5" x14ac:dyDescent="0.25">
      <c r="A47" s="15" t="s">
        <v>26</v>
      </c>
    </row>
    <row r="48" spans="1:5" x14ac:dyDescent="0.25">
      <c r="A48" s="33"/>
    </row>
    <row r="49" spans="1:6" x14ac:dyDescent="0.25">
      <c r="A49" s="17" t="s">
        <v>27</v>
      </c>
      <c r="B49" s="18" t="s">
        <v>6</v>
      </c>
      <c r="C49" s="18" t="s">
        <v>28</v>
      </c>
    </row>
    <row r="50" spans="1:6" ht="13.8" x14ac:dyDescent="0.3">
      <c r="A50" s="19" t="s">
        <v>29</v>
      </c>
      <c r="B50" s="20"/>
      <c r="C50" s="20">
        <v>0</v>
      </c>
    </row>
    <row r="51" spans="1:6" ht="13.8" x14ac:dyDescent="0.3">
      <c r="A51" s="21"/>
      <c r="B51" s="22"/>
      <c r="C51" s="22">
        <v>0</v>
      </c>
    </row>
    <row r="52" spans="1:6" ht="13.8" x14ac:dyDescent="0.3">
      <c r="A52" s="21" t="s">
        <v>30</v>
      </c>
      <c r="B52" s="22"/>
      <c r="C52" s="22"/>
    </row>
    <row r="53" spans="1:6" ht="13.8" x14ac:dyDescent="0.3">
      <c r="A53" s="23"/>
      <c r="B53" s="24"/>
      <c r="C53" s="24">
        <v>0</v>
      </c>
    </row>
    <row r="54" spans="1:6" x14ac:dyDescent="0.25">
      <c r="A54" s="34"/>
      <c r="B54" s="18">
        <f>SUM(B49:B53)</f>
        <v>0</v>
      </c>
      <c r="C54" s="18"/>
    </row>
    <row r="55" spans="1:6" ht="13.8" x14ac:dyDescent="0.3">
      <c r="A55" s="34"/>
      <c r="B55" s="35"/>
      <c r="C55" s="35"/>
    </row>
    <row r="56" spans="1:6" ht="13.8" x14ac:dyDescent="0.3">
      <c r="A56" s="34"/>
      <c r="B56" s="35"/>
      <c r="C56" s="35"/>
    </row>
    <row r="58" spans="1:6" x14ac:dyDescent="0.25">
      <c r="A58" s="15" t="s">
        <v>31</v>
      </c>
    </row>
    <row r="59" spans="1:6" x14ac:dyDescent="0.25">
      <c r="A59" s="33"/>
    </row>
    <row r="60" spans="1:6" x14ac:dyDescent="0.25">
      <c r="A60" s="17" t="s">
        <v>32</v>
      </c>
      <c r="B60" s="18" t="s">
        <v>6</v>
      </c>
      <c r="C60" s="18" t="s">
        <v>7</v>
      </c>
      <c r="D60" s="18" t="s">
        <v>33</v>
      </c>
      <c r="E60" s="36" t="s">
        <v>34</v>
      </c>
      <c r="F60" s="18" t="s">
        <v>35</v>
      </c>
    </row>
    <row r="61" spans="1:6" ht="13.8" x14ac:dyDescent="0.3">
      <c r="A61" s="37" t="s">
        <v>36</v>
      </c>
      <c r="B61" s="35"/>
      <c r="C61" s="35">
        <v>0</v>
      </c>
      <c r="D61" s="35">
        <v>0</v>
      </c>
      <c r="E61" s="35">
        <v>0</v>
      </c>
      <c r="F61" s="38">
        <v>0</v>
      </c>
    </row>
    <row r="62" spans="1:6" ht="13.8" x14ac:dyDescent="0.3">
      <c r="A62" s="37"/>
      <c r="B62" s="35"/>
      <c r="C62" s="35">
        <v>0</v>
      </c>
      <c r="D62" s="35">
        <v>0</v>
      </c>
      <c r="E62" s="35">
        <v>0</v>
      </c>
      <c r="F62" s="38">
        <v>0</v>
      </c>
    </row>
    <row r="63" spans="1:6" ht="13.8" x14ac:dyDescent="0.3">
      <c r="A63" s="37"/>
      <c r="B63" s="35"/>
      <c r="C63" s="35">
        <v>0</v>
      </c>
      <c r="D63" s="35">
        <v>0</v>
      </c>
      <c r="E63" s="35">
        <v>0</v>
      </c>
      <c r="F63" s="38">
        <v>0</v>
      </c>
    </row>
    <row r="64" spans="1:6" ht="13.8" x14ac:dyDescent="0.3">
      <c r="A64" s="39"/>
      <c r="B64" s="40"/>
      <c r="C64" s="40">
        <v>0</v>
      </c>
      <c r="D64" s="40">
        <v>0</v>
      </c>
      <c r="E64" s="40">
        <v>0</v>
      </c>
      <c r="F64" s="41">
        <v>0</v>
      </c>
    </row>
    <row r="65" spans="1:6" x14ac:dyDescent="0.25">
      <c r="A65" s="34"/>
      <c r="B65" s="18">
        <f>SUM(B60:B64)</f>
        <v>0</v>
      </c>
      <c r="C65" s="42">
        <v>0</v>
      </c>
      <c r="D65" s="43">
        <v>0</v>
      </c>
      <c r="E65" s="43">
        <v>0</v>
      </c>
      <c r="F65" s="44">
        <v>0</v>
      </c>
    </row>
    <row r="66" spans="1:6" x14ac:dyDescent="0.25">
      <c r="A66" s="34"/>
      <c r="B66" s="45"/>
      <c r="C66" s="45"/>
      <c r="D66" s="45"/>
      <c r="E66" s="45"/>
      <c r="F66" s="45"/>
    </row>
    <row r="67" spans="1:6" x14ac:dyDescent="0.25">
      <c r="A67" s="34"/>
      <c r="B67" s="45"/>
      <c r="C67" s="45"/>
      <c r="D67" s="45"/>
      <c r="E67" s="45"/>
      <c r="F67" s="45"/>
    </row>
    <row r="68" spans="1:6" x14ac:dyDescent="0.25">
      <c r="A68" s="34"/>
      <c r="B68" s="45"/>
      <c r="C68" s="45"/>
      <c r="D68" s="45"/>
      <c r="E68" s="45"/>
      <c r="F68" s="45"/>
    </row>
    <row r="69" spans="1:6" x14ac:dyDescent="0.25">
      <c r="A69" s="34"/>
      <c r="B69" s="45"/>
      <c r="C69" s="45"/>
      <c r="D69" s="45"/>
      <c r="E69" s="45"/>
      <c r="F69" s="45"/>
    </row>
    <row r="70" spans="1:6" x14ac:dyDescent="0.25">
      <c r="A70" s="34"/>
      <c r="B70" s="45"/>
      <c r="C70" s="45"/>
      <c r="D70" s="45"/>
      <c r="E70" s="45"/>
      <c r="F70" s="45"/>
    </row>
    <row r="71" spans="1:6" x14ac:dyDescent="0.25">
      <c r="A71" s="17" t="s">
        <v>37</v>
      </c>
      <c r="B71" s="18" t="s">
        <v>6</v>
      </c>
      <c r="C71" s="18" t="s">
        <v>7</v>
      </c>
      <c r="D71" s="18" t="s">
        <v>38</v>
      </c>
      <c r="E71" s="45"/>
      <c r="F71" s="45"/>
    </row>
    <row r="72" spans="1:6" ht="13.8" x14ac:dyDescent="0.3">
      <c r="A72" s="19" t="s">
        <v>39</v>
      </c>
      <c r="B72" s="38"/>
      <c r="C72" s="22">
        <v>0</v>
      </c>
      <c r="D72" s="22">
        <v>0</v>
      </c>
      <c r="E72" s="45"/>
      <c r="F72" s="45"/>
    </row>
    <row r="73" spans="1:6" ht="13.8" x14ac:dyDescent="0.3">
      <c r="A73" s="23"/>
      <c r="B73" s="38"/>
      <c r="C73" s="22">
        <v>0</v>
      </c>
      <c r="D73" s="22">
        <v>0</v>
      </c>
      <c r="E73" s="45"/>
      <c r="F73" s="45"/>
    </row>
    <row r="74" spans="1:6" x14ac:dyDescent="0.25">
      <c r="A74" s="34"/>
      <c r="B74" s="18">
        <f>SUM(B72:B73)</f>
        <v>0</v>
      </c>
      <c r="C74" s="46"/>
      <c r="D74" s="47"/>
      <c r="E74" s="45"/>
      <c r="F74" s="45"/>
    </row>
    <row r="75" spans="1:6" x14ac:dyDescent="0.25">
      <c r="A75" s="34"/>
      <c r="B75" s="45"/>
      <c r="C75" s="45"/>
      <c r="D75" s="45"/>
      <c r="E75" s="45"/>
      <c r="F75" s="45"/>
    </row>
    <row r="76" spans="1:6" x14ac:dyDescent="0.25">
      <c r="A76" s="34"/>
      <c r="B76" s="45"/>
      <c r="C76" s="45"/>
      <c r="D76" s="45"/>
      <c r="E76" s="45"/>
      <c r="F76" s="45"/>
    </row>
    <row r="77" spans="1:6" x14ac:dyDescent="0.25">
      <c r="A77" s="33"/>
    </row>
    <row r="78" spans="1:6" x14ac:dyDescent="0.25">
      <c r="A78" s="15" t="s">
        <v>40</v>
      </c>
    </row>
    <row r="80" spans="1:6" x14ac:dyDescent="0.25">
      <c r="A80" s="33"/>
    </row>
    <row r="81" spans="1:5" x14ac:dyDescent="0.25">
      <c r="A81" s="17" t="s">
        <v>41</v>
      </c>
      <c r="B81" s="18" t="s">
        <v>42</v>
      </c>
      <c r="C81" s="18" t="s">
        <v>43</v>
      </c>
      <c r="D81" s="18" t="s">
        <v>44</v>
      </c>
      <c r="E81" s="18" t="s">
        <v>45</v>
      </c>
    </row>
    <row r="82" spans="1:5" ht="13.8" x14ac:dyDescent="0.3">
      <c r="A82" s="48" t="s">
        <v>46</v>
      </c>
      <c r="B82" s="49">
        <v>33139682.32</v>
      </c>
      <c r="C82" s="30">
        <v>50411506.939999998</v>
      </c>
      <c r="D82" s="26">
        <f>C82-B82</f>
        <v>17271824.619999997</v>
      </c>
      <c r="E82" s="26"/>
    </row>
    <row r="83" spans="1:5" ht="13.8" x14ac:dyDescent="0.3">
      <c r="A83" s="50" t="s">
        <v>47</v>
      </c>
      <c r="B83" s="51">
        <v>54151272.869999997</v>
      </c>
      <c r="C83" s="30">
        <v>54151272.869999997</v>
      </c>
      <c r="D83" s="26">
        <f>C83-B83</f>
        <v>0</v>
      </c>
      <c r="E83" s="26"/>
    </row>
    <row r="84" spans="1:5" ht="13.8" x14ac:dyDescent="0.3">
      <c r="A84" s="50" t="s">
        <v>48</v>
      </c>
      <c r="B84" s="51">
        <v>16130626.890000001</v>
      </c>
      <c r="C84" s="30">
        <v>0</v>
      </c>
      <c r="D84" s="26">
        <f t="shared" ref="D84:D85" si="3">C84-B84</f>
        <v>-16130626.890000001</v>
      </c>
      <c r="E84" s="26"/>
    </row>
    <row r="85" spans="1:5" ht="13.8" x14ac:dyDescent="0.3">
      <c r="A85" s="21" t="s">
        <v>49</v>
      </c>
      <c r="B85" s="52">
        <v>103421582.08</v>
      </c>
      <c r="C85" s="53">
        <f>SUM(C82:C84)</f>
        <v>104562779.81</v>
      </c>
      <c r="D85" s="54">
        <f t="shared" si="3"/>
        <v>1141197.7300000042</v>
      </c>
      <c r="E85" s="26"/>
    </row>
    <row r="86" spans="1:5" ht="13.8" x14ac:dyDescent="0.3">
      <c r="A86" s="50" t="s">
        <v>50</v>
      </c>
      <c r="B86" s="51">
        <v>3309902.74</v>
      </c>
      <c r="C86" s="51">
        <v>3387811.09</v>
      </c>
      <c r="D86" s="26">
        <f>C86-B86</f>
        <v>77908.349999999627</v>
      </c>
      <c r="E86" s="26"/>
    </row>
    <row r="87" spans="1:5" ht="13.8" x14ac:dyDescent="0.3">
      <c r="A87" s="50" t="s">
        <v>51</v>
      </c>
      <c r="B87" s="51">
        <v>7524730.8300000001</v>
      </c>
      <c r="C87" s="51">
        <v>7524730.8300000001</v>
      </c>
      <c r="D87" s="26">
        <f t="shared" ref="D87:D112" si="4">C87-B87</f>
        <v>0</v>
      </c>
      <c r="E87" s="26"/>
    </row>
    <row r="88" spans="1:5" ht="13.8" x14ac:dyDescent="0.3">
      <c r="A88" s="50" t="s">
        <v>52</v>
      </c>
      <c r="B88" s="51">
        <v>6380</v>
      </c>
      <c r="C88" s="51">
        <v>6380</v>
      </c>
      <c r="D88" s="26">
        <f t="shared" si="4"/>
        <v>0</v>
      </c>
      <c r="E88" s="26"/>
    </row>
    <row r="89" spans="1:5" ht="13.8" x14ac:dyDescent="0.3">
      <c r="A89" s="50" t="s">
        <v>53</v>
      </c>
      <c r="B89" s="51">
        <v>6921122.9199999999</v>
      </c>
      <c r="C89" s="51">
        <v>7680396.1699999999</v>
      </c>
      <c r="D89" s="26">
        <f t="shared" si="4"/>
        <v>759273.25</v>
      </c>
      <c r="E89" s="26"/>
    </row>
    <row r="90" spans="1:5" ht="13.8" x14ac:dyDescent="0.3">
      <c r="A90" s="50" t="s">
        <v>54</v>
      </c>
      <c r="B90" s="51">
        <v>171504.89</v>
      </c>
      <c r="C90" s="51">
        <v>132534.89000000001</v>
      </c>
      <c r="D90" s="26">
        <f t="shared" si="4"/>
        <v>-38970</v>
      </c>
      <c r="E90" s="26"/>
    </row>
    <row r="91" spans="1:5" ht="13.8" x14ac:dyDescent="0.3">
      <c r="A91" s="50" t="s">
        <v>55</v>
      </c>
      <c r="B91" s="51">
        <v>494024.37</v>
      </c>
      <c r="C91" s="51">
        <v>1053952.9099999999</v>
      </c>
      <c r="D91" s="26">
        <f t="shared" si="4"/>
        <v>559928.53999999992</v>
      </c>
      <c r="E91" s="26"/>
    </row>
    <row r="92" spans="1:5" ht="13.8" x14ac:dyDescent="0.3">
      <c r="A92" s="50" t="s">
        <v>56</v>
      </c>
      <c r="B92" s="51">
        <v>195703.67</v>
      </c>
      <c r="C92" s="51">
        <v>195703.67</v>
      </c>
      <c r="D92" s="26">
        <f t="shared" si="4"/>
        <v>0</v>
      </c>
      <c r="E92" s="26"/>
    </row>
    <row r="93" spans="1:5" ht="13.8" x14ac:dyDescent="0.3">
      <c r="A93" s="50" t="s">
        <v>57</v>
      </c>
      <c r="B93" s="51">
        <v>637182.43999999994</v>
      </c>
      <c r="C93" s="51">
        <v>832577.94</v>
      </c>
      <c r="D93" s="26">
        <f t="shared" si="4"/>
        <v>195395.5</v>
      </c>
      <c r="E93" s="26"/>
    </row>
    <row r="94" spans="1:5" ht="13.8" x14ac:dyDescent="0.3">
      <c r="A94" s="50" t="s">
        <v>58</v>
      </c>
      <c r="B94" s="51">
        <v>118798.16</v>
      </c>
      <c r="C94" s="51">
        <v>118798.16</v>
      </c>
      <c r="D94" s="26">
        <f t="shared" si="4"/>
        <v>0</v>
      </c>
      <c r="E94" s="26"/>
    </row>
    <row r="95" spans="1:5" ht="13.8" x14ac:dyDescent="0.3">
      <c r="A95" s="50" t="s">
        <v>59</v>
      </c>
      <c r="B95" s="51">
        <v>211315.94</v>
      </c>
      <c r="C95" s="51">
        <v>211315.94</v>
      </c>
      <c r="D95" s="26">
        <f t="shared" si="4"/>
        <v>0</v>
      </c>
      <c r="E95" s="26"/>
    </row>
    <row r="96" spans="1:5" ht="13.8" x14ac:dyDescent="0.3">
      <c r="A96" s="50" t="s">
        <v>60</v>
      </c>
      <c r="B96" s="51">
        <v>327435.71000000002</v>
      </c>
      <c r="C96" s="51">
        <v>332953.90000000002</v>
      </c>
      <c r="D96" s="26">
        <f t="shared" si="4"/>
        <v>5518.1900000000023</v>
      </c>
      <c r="E96" s="26"/>
    </row>
    <row r="97" spans="1:5" ht="13.8" x14ac:dyDescent="0.3">
      <c r="A97" s="50" t="s">
        <v>61</v>
      </c>
      <c r="B97" s="51">
        <v>3738169.22</v>
      </c>
      <c r="C97" s="51">
        <v>3738169.22</v>
      </c>
      <c r="D97" s="26">
        <f t="shared" si="4"/>
        <v>0</v>
      </c>
      <c r="E97" s="26"/>
    </row>
    <row r="98" spans="1:5" ht="13.8" x14ac:dyDescent="0.3">
      <c r="A98" s="50" t="s">
        <v>62</v>
      </c>
      <c r="B98" s="51">
        <v>2090475</v>
      </c>
      <c r="C98" s="51">
        <v>2805719.05</v>
      </c>
      <c r="D98" s="26">
        <f t="shared" si="4"/>
        <v>715244.04999999981</v>
      </c>
      <c r="E98" s="26"/>
    </row>
    <row r="99" spans="1:5" ht="13.8" x14ac:dyDescent="0.3">
      <c r="A99" s="50" t="s">
        <v>63</v>
      </c>
      <c r="B99" s="51">
        <v>1606284</v>
      </c>
      <c r="C99" s="51">
        <v>1606284</v>
      </c>
      <c r="D99" s="26">
        <f t="shared" si="4"/>
        <v>0</v>
      </c>
      <c r="E99" s="26"/>
    </row>
    <row r="100" spans="1:5" ht="13.8" x14ac:dyDescent="0.3">
      <c r="A100" s="50" t="s">
        <v>64</v>
      </c>
      <c r="B100" s="51">
        <v>50353.19</v>
      </c>
      <c r="C100" s="51">
        <v>50353.19</v>
      </c>
      <c r="D100" s="26">
        <f t="shared" si="4"/>
        <v>0</v>
      </c>
      <c r="E100" s="26"/>
    </row>
    <row r="101" spans="1:5" ht="13.8" x14ac:dyDescent="0.3">
      <c r="A101" s="50" t="s">
        <v>65</v>
      </c>
      <c r="B101" s="51">
        <v>39100</v>
      </c>
      <c r="C101" s="51">
        <v>39100</v>
      </c>
      <c r="D101" s="26">
        <f t="shared" si="4"/>
        <v>0</v>
      </c>
      <c r="E101" s="26"/>
    </row>
    <row r="102" spans="1:5" ht="13.8" x14ac:dyDescent="0.3">
      <c r="A102" s="50" t="s">
        <v>66</v>
      </c>
      <c r="B102" s="51">
        <v>4723382.4800000004</v>
      </c>
      <c r="C102" s="51">
        <v>4723382.4800000004</v>
      </c>
      <c r="D102" s="26">
        <f t="shared" si="4"/>
        <v>0</v>
      </c>
      <c r="E102" s="26"/>
    </row>
    <row r="103" spans="1:5" ht="13.8" x14ac:dyDescent="0.3">
      <c r="A103" s="50" t="s">
        <v>67</v>
      </c>
      <c r="B103" s="51">
        <v>412672.2</v>
      </c>
      <c r="C103" s="51">
        <v>1661118.2</v>
      </c>
      <c r="D103" s="26">
        <f t="shared" si="4"/>
        <v>1248446</v>
      </c>
      <c r="E103" s="26"/>
    </row>
    <row r="104" spans="1:5" ht="13.8" x14ac:dyDescent="0.3">
      <c r="A104" s="50" t="s">
        <v>68</v>
      </c>
      <c r="B104" s="51">
        <v>301404.24</v>
      </c>
      <c r="C104" s="51">
        <v>490855.6</v>
      </c>
      <c r="D104" s="26">
        <f t="shared" si="4"/>
        <v>189451.36</v>
      </c>
      <c r="E104" s="26"/>
    </row>
    <row r="105" spans="1:5" ht="13.8" x14ac:dyDescent="0.3">
      <c r="A105" s="50" t="s">
        <v>69</v>
      </c>
      <c r="B105" s="51">
        <v>1639586.82</v>
      </c>
      <c r="C105" s="51">
        <v>1639414.32</v>
      </c>
      <c r="D105" s="26">
        <f t="shared" si="4"/>
        <v>-172.5</v>
      </c>
      <c r="E105" s="26"/>
    </row>
    <row r="106" spans="1:5" ht="13.8" x14ac:dyDescent="0.3">
      <c r="A106" s="50" t="s">
        <v>70</v>
      </c>
      <c r="B106" s="51">
        <v>490120.81</v>
      </c>
      <c r="C106" s="51">
        <v>915573.31</v>
      </c>
      <c r="D106" s="26">
        <f t="shared" si="4"/>
        <v>425452.50000000006</v>
      </c>
      <c r="E106" s="26"/>
    </row>
    <row r="107" spans="1:5" ht="13.8" x14ac:dyDescent="0.3">
      <c r="A107" s="50" t="s">
        <v>71</v>
      </c>
      <c r="B107" s="51">
        <v>36452.339999999997</v>
      </c>
      <c r="C107" s="51">
        <v>26352.14</v>
      </c>
      <c r="D107" s="26">
        <f t="shared" si="4"/>
        <v>-10100.199999999997</v>
      </c>
      <c r="E107" s="26"/>
    </row>
    <row r="108" spans="1:5" ht="13.8" x14ac:dyDescent="0.3">
      <c r="A108" s="50" t="s">
        <v>72</v>
      </c>
      <c r="B108" s="51">
        <v>2318872.5299999998</v>
      </c>
      <c r="C108" s="51">
        <v>2318872.5299999998</v>
      </c>
      <c r="D108" s="26">
        <f t="shared" si="4"/>
        <v>0</v>
      </c>
      <c r="E108" s="26"/>
    </row>
    <row r="109" spans="1:5" ht="13.8" x14ac:dyDescent="0.3">
      <c r="A109" s="50" t="s">
        <v>73</v>
      </c>
      <c r="B109" s="51">
        <v>14872.63</v>
      </c>
      <c r="C109" s="51">
        <v>14872.63</v>
      </c>
      <c r="D109" s="26">
        <f t="shared" si="4"/>
        <v>0</v>
      </c>
      <c r="E109" s="26"/>
    </row>
    <row r="110" spans="1:5" ht="13.8" x14ac:dyDescent="0.3">
      <c r="A110" s="50" t="s">
        <v>74</v>
      </c>
      <c r="B110" s="51">
        <v>766291.37</v>
      </c>
      <c r="C110" s="51">
        <v>832891.37</v>
      </c>
      <c r="D110" s="26">
        <f t="shared" si="4"/>
        <v>66600</v>
      </c>
      <c r="E110" s="26"/>
    </row>
    <row r="111" spans="1:5" ht="13.8" x14ac:dyDescent="0.3">
      <c r="A111" s="50" t="s">
        <v>75</v>
      </c>
      <c r="B111" s="51">
        <v>7574.81</v>
      </c>
      <c r="C111" s="51">
        <v>7574.81</v>
      </c>
      <c r="D111" s="26">
        <f t="shared" si="4"/>
        <v>0</v>
      </c>
      <c r="E111" s="26"/>
    </row>
    <row r="112" spans="1:5" ht="13.8" x14ac:dyDescent="0.3">
      <c r="A112" s="50" t="s">
        <v>76</v>
      </c>
      <c r="B112" s="51">
        <v>12000</v>
      </c>
      <c r="C112" s="51">
        <v>12000</v>
      </c>
      <c r="D112" s="26">
        <f t="shared" si="4"/>
        <v>0</v>
      </c>
      <c r="E112" s="26"/>
    </row>
    <row r="113" spans="1:5" ht="13.8" x14ac:dyDescent="0.3">
      <c r="A113" s="21" t="s">
        <v>77</v>
      </c>
      <c r="B113" s="52">
        <f>SUM(B86:B112)</f>
        <v>38165713.310000017</v>
      </c>
      <c r="C113" s="52">
        <f>SUM(C86:C112)</f>
        <v>42359688.350000016</v>
      </c>
      <c r="D113" s="52">
        <f t="shared" ref="D113" si="5">SUM(D86:D112)</f>
        <v>4193975.0399999991</v>
      </c>
      <c r="E113" s="26"/>
    </row>
    <row r="114" spans="1:5" ht="13.8" x14ac:dyDescent="0.3">
      <c r="A114" s="50" t="s">
        <v>78</v>
      </c>
      <c r="B114" s="51">
        <v>-2698249</v>
      </c>
      <c r="C114" s="51">
        <v>-4355233.12</v>
      </c>
      <c r="D114" s="26">
        <f t="shared" ref="D114:D131" si="6">C114-B114</f>
        <v>-1656984.12</v>
      </c>
      <c r="E114" s="26"/>
    </row>
    <row r="115" spans="1:5" ht="13.8" x14ac:dyDescent="0.3">
      <c r="A115" s="50" t="s">
        <v>79</v>
      </c>
      <c r="B115" s="51">
        <v>-6445439.7199999997</v>
      </c>
      <c r="C115" s="51">
        <v>-7319884.1699999999</v>
      </c>
      <c r="D115" s="26">
        <f t="shared" si="6"/>
        <v>-874444.45000000019</v>
      </c>
      <c r="E115" s="26"/>
    </row>
    <row r="116" spans="1:5" ht="13.8" x14ac:dyDescent="0.3">
      <c r="A116" s="50" t="s">
        <v>80</v>
      </c>
      <c r="B116" s="51">
        <v>-3349.5</v>
      </c>
      <c r="C116" s="51">
        <v>-3987.5</v>
      </c>
      <c r="D116" s="26">
        <f t="shared" si="6"/>
        <v>-638</v>
      </c>
      <c r="E116" s="26"/>
    </row>
    <row r="117" spans="1:5" ht="13.8" x14ac:dyDescent="0.3">
      <c r="A117" s="50" t="s">
        <v>81</v>
      </c>
      <c r="B117" s="51">
        <v>-7300</v>
      </c>
      <c r="C117" s="51">
        <v>-8500</v>
      </c>
      <c r="D117" s="26">
        <f t="shared" si="6"/>
        <v>-1200</v>
      </c>
      <c r="E117" s="26"/>
    </row>
    <row r="118" spans="1:5" ht="13.8" x14ac:dyDescent="0.3">
      <c r="A118" s="50" t="s">
        <v>82</v>
      </c>
      <c r="B118" s="51">
        <v>-5426679.9800000004</v>
      </c>
      <c r="C118" s="51">
        <v>-5784514.2800000003</v>
      </c>
      <c r="D118" s="26">
        <f t="shared" si="6"/>
        <v>-357834.29999999981</v>
      </c>
      <c r="E118" s="26"/>
    </row>
    <row r="119" spans="1:5" ht="13.8" x14ac:dyDescent="0.3">
      <c r="A119" s="50" t="s">
        <v>83</v>
      </c>
      <c r="B119" s="51">
        <v>-252948.49</v>
      </c>
      <c r="C119" s="51">
        <v>-365981.5</v>
      </c>
      <c r="D119" s="26">
        <f t="shared" si="6"/>
        <v>-113033.01000000001</v>
      </c>
      <c r="E119" s="26"/>
    </row>
    <row r="120" spans="1:5" ht="13.8" x14ac:dyDescent="0.3">
      <c r="A120" s="50" t="s">
        <v>84</v>
      </c>
      <c r="B120" s="51">
        <v>-172839.01</v>
      </c>
      <c r="C120" s="51">
        <v>-251978.89</v>
      </c>
      <c r="D120" s="26">
        <f t="shared" si="6"/>
        <v>-79139.88</v>
      </c>
      <c r="E120" s="26"/>
    </row>
    <row r="121" spans="1:5" ht="13.8" x14ac:dyDescent="0.3">
      <c r="A121" s="50" t="s">
        <v>85</v>
      </c>
      <c r="B121" s="51">
        <v>-40247.129999999997</v>
      </c>
      <c r="C121" s="51">
        <v>-52198.29</v>
      </c>
      <c r="D121" s="26">
        <f t="shared" si="6"/>
        <v>-11951.160000000003</v>
      </c>
      <c r="E121" s="26"/>
    </row>
    <row r="122" spans="1:5" ht="13.8" x14ac:dyDescent="0.3">
      <c r="A122" s="50" t="s">
        <v>86</v>
      </c>
      <c r="B122" s="51">
        <v>-87754.16</v>
      </c>
      <c r="C122" s="51">
        <v>-110043.43</v>
      </c>
      <c r="D122" s="26">
        <f t="shared" si="6"/>
        <v>-22289.26999999999</v>
      </c>
      <c r="E122" s="26"/>
    </row>
    <row r="123" spans="1:5" ht="13.8" x14ac:dyDescent="0.3">
      <c r="A123" s="50" t="s">
        <v>87</v>
      </c>
      <c r="B123" s="51">
        <v>-3820227.49</v>
      </c>
      <c r="C123" s="51">
        <v>-3850276.95</v>
      </c>
      <c r="D123" s="26">
        <f t="shared" si="6"/>
        <v>-30049.459999999963</v>
      </c>
      <c r="E123" s="26"/>
    </row>
    <row r="124" spans="1:5" ht="13.8" x14ac:dyDescent="0.3">
      <c r="A124" s="50" t="s">
        <v>88</v>
      </c>
      <c r="B124" s="51">
        <v>-2809854.83</v>
      </c>
      <c r="C124" s="51">
        <v>-3362275.41</v>
      </c>
      <c r="D124" s="26">
        <f t="shared" si="6"/>
        <v>-552420.58000000007</v>
      </c>
      <c r="E124" s="26"/>
    </row>
    <row r="125" spans="1:5" ht="13.8" x14ac:dyDescent="0.3">
      <c r="A125" s="50" t="s">
        <v>89</v>
      </c>
      <c r="B125" s="51">
        <v>-39100</v>
      </c>
      <c r="C125" s="51">
        <v>-39100</v>
      </c>
      <c r="D125" s="26">
        <f t="shared" si="6"/>
        <v>0</v>
      </c>
      <c r="E125" s="26"/>
    </row>
    <row r="126" spans="1:5" ht="13.8" x14ac:dyDescent="0.3">
      <c r="A126" s="50" t="s">
        <v>90</v>
      </c>
      <c r="B126" s="51">
        <v>-2040842.45</v>
      </c>
      <c r="C126" s="51">
        <v>-2513180.69</v>
      </c>
      <c r="D126" s="26">
        <f t="shared" si="6"/>
        <v>-472338.24</v>
      </c>
      <c r="E126" s="26"/>
    </row>
    <row r="127" spans="1:5" ht="13.8" x14ac:dyDescent="0.3">
      <c r="A127" s="50" t="s">
        <v>91</v>
      </c>
      <c r="B127" s="51">
        <v>-177407.14</v>
      </c>
      <c r="C127" s="51">
        <v>-219177.04</v>
      </c>
      <c r="D127" s="26">
        <f t="shared" si="6"/>
        <v>-41769.899999999994</v>
      </c>
      <c r="E127" s="26"/>
    </row>
    <row r="128" spans="1:5" ht="13.8" x14ac:dyDescent="0.3">
      <c r="A128" s="50" t="s">
        <v>92</v>
      </c>
      <c r="B128" s="51">
        <v>-1695269.97</v>
      </c>
      <c r="C128" s="51">
        <v>-1823179.57</v>
      </c>
      <c r="D128" s="26">
        <f t="shared" si="6"/>
        <v>-127909.60000000009</v>
      </c>
      <c r="E128" s="26"/>
    </row>
    <row r="129" spans="1:7" ht="13.8" x14ac:dyDescent="0.3">
      <c r="A129" s="50" t="s">
        <v>93</v>
      </c>
      <c r="B129" s="51">
        <v>-89932.59</v>
      </c>
      <c r="C129" s="51">
        <v>-104338.44</v>
      </c>
      <c r="D129" s="26">
        <f t="shared" si="6"/>
        <v>-14405.850000000006</v>
      </c>
      <c r="E129" s="26"/>
    </row>
    <row r="130" spans="1:7" ht="13.8" x14ac:dyDescent="0.3">
      <c r="A130" s="50" t="s">
        <v>94</v>
      </c>
      <c r="B130" s="51">
        <v>-462301.72</v>
      </c>
      <c r="C130" s="51">
        <v>-695457.57</v>
      </c>
      <c r="D130" s="26">
        <f t="shared" si="6"/>
        <v>-233155.84999999998</v>
      </c>
      <c r="E130" s="26"/>
    </row>
    <row r="131" spans="1:7" ht="13.8" x14ac:dyDescent="0.3">
      <c r="A131" s="50" t="s">
        <v>95</v>
      </c>
      <c r="B131" s="51">
        <v>-52725.13</v>
      </c>
      <c r="C131" s="51">
        <v>-129909.27</v>
      </c>
      <c r="D131" s="26">
        <f t="shared" si="6"/>
        <v>-77184.140000000014</v>
      </c>
      <c r="E131" s="26"/>
    </row>
    <row r="132" spans="1:7" ht="13.8" x14ac:dyDescent="0.3">
      <c r="A132" s="23" t="s">
        <v>96</v>
      </c>
      <c r="B132" s="55">
        <f>SUM(B114:B131)</f>
        <v>-26322468.309999999</v>
      </c>
      <c r="C132" s="55">
        <f>SUM(C114:C131)</f>
        <v>-30989216.120000001</v>
      </c>
      <c r="D132" s="55">
        <f>SUM(D114:D131)</f>
        <v>-4666747.8099999996</v>
      </c>
      <c r="E132" s="26">
        <v>0</v>
      </c>
    </row>
    <row r="133" spans="1:7" ht="18" customHeight="1" x14ac:dyDescent="0.25">
      <c r="B133" s="56">
        <f>B85+B113+B132</f>
        <v>115264827.08000001</v>
      </c>
      <c r="C133" s="56">
        <f>C85+C113+C132</f>
        <v>115933252.04000002</v>
      </c>
      <c r="D133" s="56">
        <f>D85+D113+D132</f>
        <v>668424.96000000369</v>
      </c>
      <c r="E133" s="57"/>
      <c r="G133" s="58"/>
    </row>
    <row r="138" spans="1:7" ht="21.75" customHeight="1" x14ac:dyDescent="0.25">
      <c r="A138" s="17" t="s">
        <v>97</v>
      </c>
      <c r="B138" s="18" t="s">
        <v>42</v>
      </c>
      <c r="C138" s="18" t="s">
        <v>43</v>
      </c>
      <c r="D138" s="18" t="s">
        <v>44</v>
      </c>
      <c r="E138" s="18" t="s">
        <v>45</v>
      </c>
    </row>
    <row r="139" spans="1:7" ht="13.8" x14ac:dyDescent="0.3">
      <c r="A139" s="21" t="s">
        <v>98</v>
      </c>
      <c r="B139" s="51">
        <v>88673.43</v>
      </c>
      <c r="C139" s="51">
        <v>88673.43</v>
      </c>
      <c r="D139" s="22">
        <f>C139-B139</f>
        <v>0</v>
      </c>
      <c r="E139" s="22"/>
    </row>
    <row r="140" spans="1:7" ht="13.8" x14ac:dyDescent="0.3">
      <c r="A140" s="21"/>
      <c r="B140" s="51"/>
      <c r="C140" s="51"/>
      <c r="D140" s="22"/>
      <c r="E140" s="22"/>
    </row>
    <row r="141" spans="1:7" ht="13.8" x14ac:dyDescent="0.3">
      <c r="A141" s="21" t="s">
        <v>99</v>
      </c>
      <c r="B141" s="22">
        <v>0</v>
      </c>
      <c r="C141" s="22">
        <v>0</v>
      </c>
      <c r="D141" s="22"/>
      <c r="E141" s="22"/>
    </row>
    <row r="142" spans="1:7" ht="13.8" x14ac:dyDescent="0.3">
      <c r="A142" s="21"/>
      <c r="B142" s="22"/>
      <c r="C142" s="22"/>
      <c r="D142" s="22"/>
      <c r="E142" s="22"/>
    </row>
    <row r="143" spans="1:7" ht="13.8" x14ac:dyDescent="0.3">
      <c r="A143" s="21" t="s">
        <v>96</v>
      </c>
      <c r="B143" s="51">
        <v>-42884.89</v>
      </c>
      <c r="C143" s="51">
        <v>-51389.27</v>
      </c>
      <c r="D143" s="22">
        <f>C143-B143</f>
        <v>-8504.3799999999974</v>
      </c>
      <c r="E143" s="22"/>
    </row>
    <row r="144" spans="1:7" ht="13.8" x14ac:dyDescent="0.3">
      <c r="A144" s="59"/>
      <c r="B144" s="24"/>
      <c r="C144" s="24"/>
      <c r="D144" s="24"/>
      <c r="E144" s="24"/>
    </row>
    <row r="145" spans="1:5" x14ac:dyDescent="0.25">
      <c r="B145" s="60">
        <f>B139+B143</f>
        <v>45788.539999999994</v>
      </c>
      <c r="C145" s="60">
        <f>C139+C143</f>
        <v>37284.159999999996</v>
      </c>
      <c r="D145" s="18">
        <f t="shared" ref="D145" si="7">SUM(D143:D144)</f>
        <v>-8504.3799999999974</v>
      </c>
      <c r="E145" s="57"/>
    </row>
    <row r="150" spans="1:5" x14ac:dyDescent="0.25">
      <c r="A150" s="17" t="s">
        <v>100</v>
      </c>
      <c r="B150" s="18" t="s">
        <v>6</v>
      </c>
    </row>
    <row r="151" spans="1:5" ht="13.8" x14ac:dyDescent="0.3">
      <c r="A151" s="19" t="s">
        <v>101</v>
      </c>
      <c r="B151" s="20"/>
    </row>
    <row r="152" spans="1:5" ht="13.8" x14ac:dyDescent="0.3">
      <c r="A152" s="21"/>
      <c r="B152" s="22"/>
    </row>
    <row r="153" spans="1:5" ht="13.8" x14ac:dyDescent="0.3">
      <c r="A153" s="23"/>
      <c r="B153" s="24"/>
    </row>
    <row r="154" spans="1:5" x14ac:dyDescent="0.25">
      <c r="B154" s="18">
        <f>SUM(B152:B153)</f>
        <v>0</v>
      </c>
    </row>
    <row r="155" spans="1:5" x14ac:dyDescent="0.25">
      <c r="B155" s="61"/>
    </row>
    <row r="156" spans="1:5" x14ac:dyDescent="0.25">
      <c r="B156" s="61"/>
    </row>
    <row r="157" spans="1:5" ht="13.8" x14ac:dyDescent="0.3">
      <c r="A157" s="2"/>
    </row>
    <row r="159" spans="1:5" x14ac:dyDescent="0.25">
      <c r="A159" s="62" t="s">
        <v>102</v>
      </c>
      <c r="B159" s="63" t="s">
        <v>6</v>
      </c>
      <c r="C159" s="64" t="s">
        <v>103</v>
      </c>
    </row>
    <row r="160" spans="1:5" x14ac:dyDescent="0.25">
      <c r="A160" s="65"/>
      <c r="B160" s="66"/>
      <c r="C160" s="67"/>
    </row>
    <row r="161" spans="1:5" x14ac:dyDescent="0.25">
      <c r="A161" s="68"/>
      <c r="B161" s="69"/>
      <c r="C161" s="70"/>
    </row>
    <row r="162" spans="1:5" x14ac:dyDescent="0.25">
      <c r="A162" s="71"/>
      <c r="B162" s="72"/>
      <c r="C162" s="72"/>
    </row>
    <row r="163" spans="1:5" x14ac:dyDescent="0.25">
      <c r="A163" s="71"/>
      <c r="B163" s="72"/>
      <c r="C163" s="72"/>
    </row>
    <row r="164" spans="1:5" x14ac:dyDescent="0.25">
      <c r="A164" s="73"/>
      <c r="B164" s="74"/>
      <c r="C164" s="74"/>
    </row>
    <row r="165" spans="1:5" x14ac:dyDescent="0.25">
      <c r="B165" s="18">
        <f t="shared" ref="B165" si="8">SUM(B163:B164)</f>
        <v>0</v>
      </c>
      <c r="C165" s="18"/>
    </row>
    <row r="170" spans="1:5" x14ac:dyDescent="0.25">
      <c r="A170" s="11" t="s">
        <v>104</v>
      </c>
    </row>
    <row r="171" spans="1:5" x14ac:dyDescent="0.25">
      <c r="A171" s="62" t="s">
        <v>105</v>
      </c>
      <c r="B171" s="75" t="s">
        <v>6</v>
      </c>
      <c r="C171" s="18" t="s">
        <v>19</v>
      </c>
      <c r="D171" s="18" t="s">
        <v>20</v>
      </c>
      <c r="E171" s="18" t="s">
        <v>21</v>
      </c>
    </row>
    <row r="172" spans="1:5" x14ac:dyDescent="0.25">
      <c r="A172" s="48" t="s">
        <v>106</v>
      </c>
      <c r="B172" s="76">
        <v>-151472.57</v>
      </c>
      <c r="C172" s="77">
        <v>-151472.57</v>
      </c>
      <c r="D172" s="78"/>
      <c r="E172" s="78"/>
    </row>
    <row r="173" spans="1:5" x14ac:dyDescent="0.25">
      <c r="A173" s="50" t="s">
        <v>107</v>
      </c>
      <c r="B173" s="79">
        <v>-182538.43</v>
      </c>
      <c r="C173" s="77">
        <v>-182538.43</v>
      </c>
      <c r="D173" s="26"/>
      <c r="E173" s="26"/>
    </row>
    <row r="174" spans="1:5" x14ac:dyDescent="0.25">
      <c r="A174" s="50" t="s">
        <v>108</v>
      </c>
      <c r="B174" s="79">
        <v>-187729.03</v>
      </c>
      <c r="C174" s="77">
        <v>-187729.03</v>
      </c>
      <c r="D174" s="26"/>
      <c r="E174" s="26"/>
    </row>
    <row r="175" spans="1:5" x14ac:dyDescent="0.25">
      <c r="A175" s="50" t="s">
        <v>109</v>
      </c>
      <c r="B175" s="79">
        <v>-66701.58</v>
      </c>
      <c r="C175" s="77">
        <v>-66701.58</v>
      </c>
      <c r="D175" s="26"/>
      <c r="E175" s="26"/>
    </row>
    <row r="176" spans="1:5" x14ac:dyDescent="0.25">
      <c r="A176" s="50" t="s">
        <v>110</v>
      </c>
      <c r="B176" s="79">
        <v>-1041896.55</v>
      </c>
      <c r="C176" s="77">
        <v>-1041896.55</v>
      </c>
      <c r="D176" s="26"/>
      <c r="E176" s="26"/>
    </row>
    <row r="177" spans="1:5" x14ac:dyDescent="0.25">
      <c r="A177" s="50" t="s">
        <v>111</v>
      </c>
      <c r="B177" s="79">
        <v>-45307.73</v>
      </c>
      <c r="C177" s="77">
        <v>-45307.73</v>
      </c>
      <c r="D177" s="26"/>
      <c r="E177" s="26"/>
    </row>
    <row r="178" spans="1:5" x14ac:dyDescent="0.25">
      <c r="A178" s="50" t="s">
        <v>112</v>
      </c>
      <c r="B178" s="79">
        <v>-4532.04</v>
      </c>
      <c r="C178" s="77">
        <v>-4532.04</v>
      </c>
      <c r="D178" s="26"/>
      <c r="E178" s="26"/>
    </row>
    <row r="179" spans="1:5" x14ac:dyDescent="0.25">
      <c r="A179" s="50" t="s">
        <v>113</v>
      </c>
      <c r="B179" s="79">
        <v>-78269.69</v>
      </c>
      <c r="C179" s="77">
        <v>-78269.69</v>
      </c>
      <c r="D179" s="26"/>
      <c r="E179" s="26"/>
    </row>
    <row r="180" spans="1:5" x14ac:dyDescent="0.25">
      <c r="A180" s="50" t="s">
        <v>114</v>
      </c>
      <c r="B180" s="79">
        <v>-47367.81</v>
      </c>
      <c r="C180" s="77">
        <v>-47367.81</v>
      </c>
      <c r="D180" s="26"/>
      <c r="E180" s="26"/>
    </row>
    <row r="181" spans="1:5" x14ac:dyDescent="0.25">
      <c r="A181" s="50" t="s">
        <v>115</v>
      </c>
      <c r="B181" s="79">
        <v>-3169.91</v>
      </c>
      <c r="C181" s="77">
        <v>-3169.91</v>
      </c>
      <c r="D181" s="26"/>
      <c r="E181" s="26"/>
    </row>
    <row r="182" spans="1:5" x14ac:dyDescent="0.25">
      <c r="A182" s="50" t="s">
        <v>116</v>
      </c>
      <c r="B182" s="79">
        <v>-2252.87</v>
      </c>
      <c r="C182" s="77">
        <v>-2252.87</v>
      </c>
      <c r="D182" s="26"/>
      <c r="E182" s="26"/>
    </row>
    <row r="183" spans="1:5" x14ac:dyDescent="0.25">
      <c r="A183" s="50" t="s">
        <v>117</v>
      </c>
      <c r="B183" s="79">
        <v>-95275</v>
      </c>
      <c r="C183" s="77">
        <v>-95275</v>
      </c>
      <c r="D183" s="26"/>
      <c r="E183" s="26"/>
    </row>
    <row r="184" spans="1:5" x14ac:dyDescent="0.25">
      <c r="A184" s="50" t="s">
        <v>118</v>
      </c>
      <c r="B184" s="79">
        <v>-335.41</v>
      </c>
      <c r="C184" s="77">
        <v>-335.41</v>
      </c>
      <c r="D184" s="26"/>
      <c r="E184" s="26"/>
    </row>
    <row r="185" spans="1:5" x14ac:dyDescent="0.25">
      <c r="A185" s="50" t="s">
        <v>119</v>
      </c>
      <c r="B185" s="79">
        <v>-4466.78</v>
      </c>
      <c r="C185" s="77">
        <v>-4466.78</v>
      </c>
      <c r="D185" s="26"/>
      <c r="E185" s="26"/>
    </row>
    <row r="186" spans="1:5" x14ac:dyDescent="0.25">
      <c r="A186" s="50" t="s">
        <v>120</v>
      </c>
      <c r="B186" s="79">
        <v>-27841.86</v>
      </c>
      <c r="C186" s="77">
        <v>-27841.86</v>
      </c>
      <c r="D186" s="26"/>
      <c r="E186" s="26"/>
    </row>
    <row r="187" spans="1:5" x14ac:dyDescent="0.25">
      <c r="A187" s="50" t="s">
        <v>121</v>
      </c>
      <c r="B187" s="79">
        <v>-36353</v>
      </c>
      <c r="C187" s="77">
        <v>-36353</v>
      </c>
      <c r="D187" s="26"/>
      <c r="E187" s="26"/>
    </row>
    <row r="188" spans="1:5" x14ac:dyDescent="0.25">
      <c r="A188" s="50" t="s">
        <v>122</v>
      </c>
      <c r="B188" s="79">
        <v>-1712835.12</v>
      </c>
      <c r="C188" s="77">
        <v>-1712835.12</v>
      </c>
      <c r="D188" s="26"/>
      <c r="E188" s="26"/>
    </row>
    <row r="189" spans="1:5" x14ac:dyDescent="0.25">
      <c r="A189" s="50" t="s">
        <v>123</v>
      </c>
      <c r="B189" s="79">
        <v>-4137482.29</v>
      </c>
      <c r="C189" s="77">
        <v>-4137482.29</v>
      </c>
      <c r="D189" s="26"/>
      <c r="E189" s="26"/>
    </row>
    <row r="190" spans="1:5" x14ac:dyDescent="0.25">
      <c r="A190" s="50" t="s">
        <v>124</v>
      </c>
      <c r="B190" s="79">
        <v>-137789.84</v>
      </c>
      <c r="C190" s="77">
        <v>-137789.84</v>
      </c>
      <c r="D190" s="26"/>
      <c r="E190" s="26"/>
    </row>
    <row r="191" spans="1:5" x14ac:dyDescent="0.25">
      <c r="A191" s="50" t="s">
        <v>125</v>
      </c>
      <c r="B191" s="79">
        <v>-51138.33</v>
      </c>
      <c r="C191" s="77">
        <v>-51138.33</v>
      </c>
      <c r="D191" s="26"/>
      <c r="E191" s="26"/>
    </row>
    <row r="192" spans="1:5" x14ac:dyDescent="0.25">
      <c r="A192" s="23"/>
      <c r="B192" s="27"/>
      <c r="C192" s="80"/>
      <c r="D192" s="27"/>
      <c r="E192" s="27"/>
    </row>
    <row r="193" spans="1:5" x14ac:dyDescent="0.25">
      <c r="B193" s="81">
        <f>SUM(B172:B192)</f>
        <v>-8014755.8399999999</v>
      </c>
      <c r="C193" s="81">
        <f>SUM(C172:C192)</f>
        <v>-8014755.8399999999</v>
      </c>
      <c r="D193" s="81">
        <f>SUM(D172:D192)</f>
        <v>0</v>
      </c>
      <c r="E193" s="81">
        <f>SUM(E172:E192)</f>
        <v>0</v>
      </c>
    </row>
    <row r="197" spans="1:5" x14ac:dyDescent="0.25">
      <c r="A197" s="62" t="s">
        <v>126</v>
      </c>
      <c r="B197" s="63" t="s">
        <v>6</v>
      </c>
      <c r="C197" s="18" t="s">
        <v>127</v>
      </c>
      <c r="D197" s="18" t="s">
        <v>103</v>
      </c>
    </row>
    <row r="198" spans="1:5" x14ac:dyDescent="0.25">
      <c r="A198" s="82" t="s">
        <v>128</v>
      </c>
      <c r="B198" s="83"/>
      <c r="C198" s="84"/>
      <c r="D198" s="85"/>
    </row>
    <row r="199" spans="1:5" x14ac:dyDescent="0.25">
      <c r="A199" s="86"/>
      <c r="B199" s="87"/>
      <c r="C199" s="88"/>
      <c r="D199" s="89"/>
    </row>
    <row r="200" spans="1:5" x14ac:dyDescent="0.25">
      <c r="A200" s="90"/>
      <c r="B200" s="91"/>
      <c r="C200" s="92"/>
      <c r="D200" s="93"/>
    </row>
    <row r="201" spans="1:5" x14ac:dyDescent="0.25">
      <c r="B201" s="18">
        <f>SUM(B199:B200)</f>
        <v>0</v>
      </c>
      <c r="C201" s="94"/>
      <c r="D201" s="95"/>
    </row>
    <row r="204" spans="1:5" ht="26.4" x14ac:dyDescent="0.25">
      <c r="A204" s="62" t="s">
        <v>129</v>
      </c>
      <c r="B204" s="75" t="s">
        <v>6</v>
      </c>
      <c r="C204" s="18" t="s">
        <v>127</v>
      </c>
      <c r="D204" s="18" t="s">
        <v>103</v>
      </c>
    </row>
    <row r="205" spans="1:5" ht="13.8" x14ac:dyDescent="0.3">
      <c r="A205" s="82" t="s">
        <v>130</v>
      </c>
      <c r="B205" s="51">
        <v>0</v>
      </c>
      <c r="C205" s="84"/>
      <c r="D205" s="85"/>
    </row>
    <row r="206" spans="1:5" x14ac:dyDescent="0.25">
      <c r="A206" s="86"/>
      <c r="B206" s="87"/>
      <c r="C206" s="88"/>
      <c r="D206" s="89"/>
    </row>
    <row r="207" spans="1:5" x14ac:dyDescent="0.25">
      <c r="A207" s="90"/>
      <c r="B207" s="91"/>
      <c r="C207" s="92"/>
      <c r="D207" s="93"/>
    </row>
    <row r="208" spans="1:5" x14ac:dyDescent="0.25">
      <c r="B208" s="18">
        <f>SUM(B206:B207)</f>
        <v>0</v>
      </c>
      <c r="C208" s="94"/>
      <c r="D208" s="95"/>
    </row>
    <row r="209" spans="1:4" ht="13.8" x14ac:dyDescent="0.3">
      <c r="A209" s="2"/>
    </row>
    <row r="210" spans="1:4" ht="13.8" x14ac:dyDescent="0.3">
      <c r="A210" s="2"/>
    </row>
    <row r="212" spans="1:4" x14ac:dyDescent="0.25">
      <c r="A212" s="62" t="s">
        <v>131</v>
      </c>
      <c r="B212" s="63" t="s">
        <v>6</v>
      </c>
      <c r="C212" s="18" t="s">
        <v>127</v>
      </c>
      <c r="D212" s="18" t="s">
        <v>103</v>
      </c>
    </row>
    <row r="213" spans="1:4" x14ac:dyDescent="0.25">
      <c r="A213" s="82" t="s">
        <v>132</v>
      </c>
      <c r="B213" s="83"/>
      <c r="C213" s="84"/>
      <c r="D213" s="85"/>
    </row>
    <row r="214" spans="1:4" x14ac:dyDescent="0.25">
      <c r="A214" s="86"/>
      <c r="B214" s="87"/>
      <c r="C214" s="88"/>
      <c r="D214" s="89"/>
    </row>
    <row r="215" spans="1:4" x14ac:dyDescent="0.25">
      <c r="A215" s="90"/>
      <c r="B215" s="91"/>
      <c r="C215" s="92"/>
      <c r="D215" s="93"/>
    </row>
    <row r="216" spans="1:4" x14ac:dyDescent="0.25">
      <c r="B216" s="18">
        <f>SUM(B214:B215)</f>
        <v>0</v>
      </c>
      <c r="C216" s="94"/>
      <c r="D216" s="95"/>
    </row>
    <row r="221" spans="1:4" x14ac:dyDescent="0.25">
      <c r="A221" s="62" t="s">
        <v>133</v>
      </c>
      <c r="B221" s="63" t="s">
        <v>6</v>
      </c>
      <c r="C221" s="96" t="s">
        <v>127</v>
      </c>
      <c r="D221" s="96" t="s">
        <v>33</v>
      </c>
    </row>
    <row r="222" spans="1:4" ht="13.8" x14ac:dyDescent="0.3">
      <c r="A222" s="82" t="s">
        <v>134</v>
      </c>
      <c r="B222" s="20"/>
      <c r="C222" s="20">
        <v>0</v>
      </c>
      <c r="D222" s="20">
        <v>0</v>
      </c>
    </row>
    <row r="223" spans="1:4" ht="13.8" x14ac:dyDescent="0.3">
      <c r="A223" s="21"/>
      <c r="B223" s="22"/>
      <c r="C223" s="22">
        <v>0</v>
      </c>
      <c r="D223" s="22">
        <v>0</v>
      </c>
    </row>
    <row r="224" spans="1:4" x14ac:dyDescent="0.25">
      <c r="A224" s="23"/>
      <c r="B224" s="97"/>
      <c r="C224" s="97">
        <v>0</v>
      </c>
      <c r="D224" s="97">
        <v>0</v>
      </c>
    </row>
    <row r="225" spans="1:4" x14ac:dyDescent="0.25">
      <c r="B225" s="18">
        <f>SUM(B223:B224)</f>
        <v>0</v>
      </c>
      <c r="C225" s="94"/>
      <c r="D225" s="95"/>
    </row>
    <row r="230" spans="1:4" x14ac:dyDescent="0.25">
      <c r="A230" s="11" t="s">
        <v>135</v>
      </c>
    </row>
    <row r="231" spans="1:4" x14ac:dyDescent="0.25">
      <c r="A231" s="11"/>
    </row>
    <row r="232" spans="1:4" x14ac:dyDescent="0.25">
      <c r="A232" s="11" t="s">
        <v>136</v>
      </c>
    </row>
    <row r="234" spans="1:4" x14ac:dyDescent="0.25">
      <c r="A234" s="98" t="s">
        <v>137</v>
      </c>
      <c r="B234" s="75" t="s">
        <v>6</v>
      </c>
      <c r="C234" s="18" t="s">
        <v>138</v>
      </c>
      <c r="D234" s="18" t="s">
        <v>33</v>
      </c>
    </row>
    <row r="235" spans="1:4" x14ac:dyDescent="0.25">
      <c r="A235" s="48" t="s">
        <v>139</v>
      </c>
      <c r="B235" s="26">
        <v>-120000</v>
      </c>
      <c r="C235" s="78"/>
      <c r="D235" s="78"/>
    </row>
    <row r="236" spans="1:4" x14ac:dyDescent="0.25">
      <c r="A236" s="50" t="s">
        <v>140</v>
      </c>
      <c r="B236" s="99">
        <v>-40000</v>
      </c>
      <c r="C236" s="26"/>
      <c r="D236" s="26"/>
    </row>
    <row r="237" spans="1:4" x14ac:dyDescent="0.25">
      <c r="A237" s="100" t="s">
        <v>141</v>
      </c>
      <c r="B237" s="101">
        <v>-160000</v>
      </c>
      <c r="C237" s="26"/>
      <c r="D237" s="26"/>
    </row>
    <row r="238" spans="1:4" x14ac:dyDescent="0.25">
      <c r="A238" s="100" t="s">
        <v>142</v>
      </c>
      <c r="B238" s="101">
        <v>-238400</v>
      </c>
      <c r="C238" s="26"/>
      <c r="D238" s="26"/>
    </row>
    <row r="239" spans="1:4" x14ac:dyDescent="0.25">
      <c r="A239" s="100" t="s">
        <v>143</v>
      </c>
      <c r="B239" s="101">
        <v>-14300</v>
      </c>
      <c r="C239" s="26"/>
      <c r="D239" s="26"/>
    </row>
    <row r="240" spans="1:4" x14ac:dyDescent="0.25">
      <c r="A240" s="100" t="s">
        <v>144</v>
      </c>
      <c r="B240" s="101">
        <v>-182900</v>
      </c>
      <c r="C240" s="26"/>
      <c r="D240" s="26"/>
    </row>
    <row r="241" spans="1:4" x14ac:dyDescent="0.25">
      <c r="A241" s="100" t="s">
        <v>145</v>
      </c>
      <c r="B241" s="101">
        <v>-64000</v>
      </c>
      <c r="C241" s="26"/>
      <c r="D241" s="26"/>
    </row>
    <row r="242" spans="1:4" x14ac:dyDescent="0.25">
      <c r="A242" s="100" t="s">
        <v>146</v>
      </c>
      <c r="B242" s="101">
        <v>-337684.54</v>
      </c>
      <c r="C242" s="26"/>
      <c r="D242" s="26"/>
    </row>
    <row r="243" spans="1:4" x14ac:dyDescent="0.25">
      <c r="A243" s="100" t="s">
        <v>147</v>
      </c>
      <c r="B243" s="101">
        <v>-137200</v>
      </c>
      <c r="C243" s="26"/>
      <c r="D243" s="26"/>
    </row>
    <row r="244" spans="1:4" x14ac:dyDescent="0.25">
      <c r="A244" s="100" t="s">
        <v>148</v>
      </c>
      <c r="B244" s="101">
        <v>-37440</v>
      </c>
      <c r="C244" s="26"/>
      <c r="D244" s="26"/>
    </row>
    <row r="245" spans="1:4" x14ac:dyDescent="0.25">
      <c r="A245" s="100" t="s">
        <v>149</v>
      </c>
      <c r="B245" s="101">
        <v>-49979</v>
      </c>
      <c r="C245" s="26"/>
      <c r="D245" s="26"/>
    </row>
    <row r="246" spans="1:4" x14ac:dyDescent="0.25">
      <c r="A246" s="100" t="s">
        <v>150</v>
      </c>
      <c r="B246" s="101">
        <v>-1061903.54</v>
      </c>
      <c r="C246" s="26"/>
      <c r="D246" s="26"/>
    </row>
    <row r="247" spans="1:4" x14ac:dyDescent="0.25">
      <c r="A247" s="100" t="s">
        <v>151</v>
      </c>
      <c r="B247" s="101">
        <v>-1221903.54</v>
      </c>
      <c r="C247" s="26"/>
      <c r="D247" s="26"/>
    </row>
    <row r="248" spans="1:4" x14ac:dyDescent="0.25">
      <c r="A248" s="100" t="s">
        <v>152</v>
      </c>
      <c r="B248" s="101">
        <v>-12066.53</v>
      </c>
      <c r="C248" s="26"/>
      <c r="D248" s="26"/>
    </row>
    <row r="249" spans="1:4" x14ac:dyDescent="0.25">
      <c r="A249" s="100" t="s">
        <v>153</v>
      </c>
      <c r="B249" s="101">
        <v>-12066.53</v>
      </c>
      <c r="C249" s="26"/>
      <c r="D249" s="26"/>
    </row>
    <row r="250" spans="1:4" x14ac:dyDescent="0.25">
      <c r="A250" s="100" t="s">
        <v>154</v>
      </c>
      <c r="B250" s="101">
        <v>-42410.77</v>
      </c>
      <c r="C250" s="26"/>
      <c r="D250" s="26"/>
    </row>
    <row r="251" spans="1:4" x14ac:dyDescent="0.25">
      <c r="A251" s="100" t="s">
        <v>155</v>
      </c>
      <c r="B251" s="101">
        <v>-1829726.44</v>
      </c>
      <c r="C251" s="26"/>
      <c r="D251" s="26"/>
    </row>
    <row r="252" spans="1:4" x14ac:dyDescent="0.25">
      <c r="A252" s="100" t="s">
        <v>156</v>
      </c>
      <c r="B252" s="101">
        <v>-1872137.21</v>
      </c>
      <c r="C252" s="26"/>
      <c r="D252" s="26"/>
    </row>
    <row r="253" spans="1:4" x14ac:dyDescent="0.25">
      <c r="A253" s="100" t="s">
        <v>157</v>
      </c>
      <c r="B253" s="101">
        <v>-1884203.74</v>
      </c>
      <c r="C253" s="26"/>
      <c r="D253" s="26"/>
    </row>
    <row r="254" spans="1:4" x14ac:dyDescent="0.25">
      <c r="A254" s="100" t="s">
        <v>158</v>
      </c>
      <c r="B254" s="101">
        <v>-3106107.28</v>
      </c>
      <c r="C254" s="26"/>
      <c r="D254" s="26"/>
    </row>
    <row r="255" spans="1:4" x14ac:dyDescent="0.25">
      <c r="A255" s="100" t="s">
        <v>159</v>
      </c>
      <c r="B255" s="101">
        <v>-12709106.710000001</v>
      </c>
      <c r="C255" s="26"/>
      <c r="D255" s="26"/>
    </row>
    <row r="256" spans="1:4" x14ac:dyDescent="0.25">
      <c r="A256" s="100" t="s">
        <v>160</v>
      </c>
      <c r="B256" s="101">
        <v>-731710.59</v>
      </c>
      <c r="C256" s="26"/>
      <c r="D256" s="26"/>
    </row>
    <row r="257" spans="1:4" x14ac:dyDescent="0.25">
      <c r="A257" s="100" t="s">
        <v>161</v>
      </c>
      <c r="B257" s="101">
        <v>-2500633.67</v>
      </c>
      <c r="C257" s="26"/>
      <c r="D257" s="26"/>
    </row>
    <row r="258" spans="1:4" x14ac:dyDescent="0.25">
      <c r="A258" s="100" t="s">
        <v>162</v>
      </c>
      <c r="B258" s="101">
        <v>-15941450.970000001</v>
      </c>
      <c r="C258" s="26"/>
      <c r="D258" s="26"/>
    </row>
    <row r="259" spans="1:4" x14ac:dyDescent="0.25">
      <c r="A259" s="50" t="s">
        <v>163</v>
      </c>
      <c r="B259" s="99">
        <v>-15941450.970000001</v>
      </c>
      <c r="C259" s="26"/>
      <c r="D259" s="26"/>
    </row>
    <row r="260" spans="1:4" x14ac:dyDescent="0.25">
      <c r="A260" s="50" t="s">
        <v>164</v>
      </c>
      <c r="B260" s="99">
        <v>-25750242.309999999</v>
      </c>
      <c r="C260" s="26"/>
      <c r="D260" s="26"/>
    </row>
    <row r="261" spans="1:4" x14ac:dyDescent="0.25">
      <c r="A261" s="50" t="s">
        <v>165</v>
      </c>
      <c r="B261" s="99">
        <v>-1085369.6100000001</v>
      </c>
      <c r="C261" s="26"/>
      <c r="D261" s="26"/>
    </row>
    <row r="262" spans="1:4" x14ac:dyDescent="0.25">
      <c r="A262" s="50" t="s">
        <v>166</v>
      </c>
      <c r="B262" s="99">
        <v>-5228426.8600000003</v>
      </c>
      <c r="C262" s="26"/>
      <c r="D262" s="26"/>
    </row>
    <row r="263" spans="1:4" x14ac:dyDescent="0.25">
      <c r="A263" s="50" t="s">
        <v>167</v>
      </c>
      <c r="B263" s="99">
        <v>-32064038.780000001</v>
      </c>
      <c r="C263" s="26"/>
      <c r="D263" s="26"/>
    </row>
    <row r="264" spans="1:4" x14ac:dyDescent="0.25">
      <c r="A264" s="50" t="s">
        <v>168</v>
      </c>
      <c r="B264" s="99">
        <v>-32064038.780000001</v>
      </c>
      <c r="C264" s="26"/>
      <c r="D264" s="26"/>
    </row>
    <row r="265" spans="1:4" x14ac:dyDescent="0.25">
      <c r="A265" s="50" t="s">
        <v>169</v>
      </c>
      <c r="B265" s="99">
        <v>-48005489.75</v>
      </c>
      <c r="C265" s="26"/>
      <c r="D265" s="26"/>
    </row>
    <row r="266" spans="1:4" x14ac:dyDescent="0.25">
      <c r="A266" s="23"/>
      <c r="B266" s="27"/>
      <c r="C266" s="27"/>
      <c r="D266" s="27"/>
    </row>
    <row r="267" spans="1:4" x14ac:dyDescent="0.25">
      <c r="B267" s="102">
        <v>-51111597.030000001</v>
      </c>
      <c r="C267" s="94"/>
      <c r="D267" s="95"/>
    </row>
    <row r="277" spans="1:4" x14ac:dyDescent="0.25">
      <c r="A277" s="98" t="s">
        <v>170</v>
      </c>
      <c r="B277" s="75" t="s">
        <v>6</v>
      </c>
      <c r="C277" s="18" t="s">
        <v>138</v>
      </c>
      <c r="D277" s="18" t="s">
        <v>33</v>
      </c>
    </row>
    <row r="278" spans="1:4" ht="26.4" x14ac:dyDescent="0.25">
      <c r="A278" s="103" t="s">
        <v>171</v>
      </c>
      <c r="B278" s="77">
        <v>-6.41</v>
      </c>
      <c r="C278" s="78"/>
      <c r="D278" s="78"/>
    </row>
    <row r="279" spans="1:4" x14ac:dyDescent="0.25">
      <c r="A279" s="23"/>
      <c r="B279" s="27"/>
      <c r="C279" s="27"/>
      <c r="D279" s="27"/>
    </row>
    <row r="280" spans="1:4" x14ac:dyDescent="0.25">
      <c r="B280" s="102">
        <f>B278+B279</f>
        <v>-6.41</v>
      </c>
      <c r="C280" s="94"/>
      <c r="D280" s="95"/>
    </row>
    <row r="283" spans="1:4" x14ac:dyDescent="0.25">
      <c r="A283" s="11"/>
    </row>
    <row r="284" spans="1:4" x14ac:dyDescent="0.25">
      <c r="A284" s="11" t="s">
        <v>172</v>
      </c>
    </row>
    <row r="285" spans="1:4" x14ac:dyDescent="0.25">
      <c r="A285" s="98" t="s">
        <v>173</v>
      </c>
      <c r="B285" s="75" t="s">
        <v>6</v>
      </c>
      <c r="C285" s="18" t="s">
        <v>174</v>
      </c>
      <c r="D285" s="18" t="s">
        <v>175</v>
      </c>
    </row>
    <row r="286" spans="1:4" ht="13.8" x14ac:dyDescent="0.3">
      <c r="A286" s="104" t="s">
        <v>176</v>
      </c>
      <c r="B286" s="51">
        <v>19186912.75</v>
      </c>
      <c r="C286" s="105">
        <v>34.85</v>
      </c>
      <c r="D286" s="78">
        <v>0</v>
      </c>
    </row>
    <row r="287" spans="1:4" ht="13.8" x14ac:dyDescent="0.3">
      <c r="A287" s="104" t="s">
        <v>177</v>
      </c>
      <c r="B287" s="51">
        <v>6818410.7400000002</v>
      </c>
      <c r="C287" s="105">
        <v>12.38</v>
      </c>
      <c r="D287" s="26"/>
    </row>
    <row r="288" spans="1:4" ht="13.8" x14ac:dyDescent="0.3">
      <c r="A288" s="104" t="s">
        <v>178</v>
      </c>
      <c r="B288" s="51">
        <v>6077.7</v>
      </c>
      <c r="C288" s="105">
        <v>0.01</v>
      </c>
      <c r="D288" s="26"/>
    </row>
    <row r="289" spans="1:4" ht="13.8" x14ac:dyDescent="0.3">
      <c r="A289" s="104" t="s">
        <v>179</v>
      </c>
      <c r="B289" s="51">
        <v>3509921.65</v>
      </c>
      <c r="C289" s="105">
        <v>6.37</v>
      </c>
      <c r="D289" s="26"/>
    </row>
    <row r="290" spans="1:4" ht="13.8" x14ac:dyDescent="0.3">
      <c r="A290" s="104" t="s">
        <v>180</v>
      </c>
      <c r="B290" s="51">
        <v>77233.119999999995</v>
      </c>
      <c r="C290" s="105">
        <v>0.14000000000000001</v>
      </c>
      <c r="D290" s="26"/>
    </row>
    <row r="291" spans="1:4" ht="13.8" x14ac:dyDescent="0.3">
      <c r="A291" s="104" t="s">
        <v>181</v>
      </c>
      <c r="B291" s="51">
        <v>1781952.74</v>
      </c>
      <c r="C291" s="105">
        <v>3.24</v>
      </c>
      <c r="D291" s="26"/>
    </row>
    <row r="292" spans="1:4" ht="13.8" x14ac:dyDescent="0.3">
      <c r="A292" s="104" t="s">
        <v>182</v>
      </c>
      <c r="B292" s="51">
        <v>1093770.48</v>
      </c>
      <c r="C292" s="105">
        <v>1.99</v>
      </c>
      <c r="D292" s="26"/>
    </row>
    <row r="293" spans="1:4" ht="13.8" x14ac:dyDescent="0.3">
      <c r="A293" s="104" t="s">
        <v>183</v>
      </c>
      <c r="B293" s="51">
        <v>1125201.1299999999</v>
      </c>
      <c r="C293" s="105">
        <v>2.04</v>
      </c>
      <c r="D293" s="26"/>
    </row>
    <row r="294" spans="1:4" ht="13.8" x14ac:dyDescent="0.3">
      <c r="A294" s="104" t="s">
        <v>184</v>
      </c>
      <c r="B294" s="51">
        <v>121365.84</v>
      </c>
      <c r="C294" s="105">
        <v>0.22</v>
      </c>
      <c r="D294" s="26"/>
    </row>
    <row r="295" spans="1:4" ht="13.8" x14ac:dyDescent="0.3">
      <c r="A295" s="104" t="s">
        <v>185</v>
      </c>
      <c r="B295" s="51">
        <v>4858345.07</v>
      </c>
      <c r="C295" s="105">
        <v>8.82</v>
      </c>
      <c r="D295" s="26"/>
    </row>
    <row r="296" spans="1:4" ht="13.8" x14ac:dyDescent="0.3">
      <c r="A296" s="104" t="s">
        <v>186</v>
      </c>
      <c r="B296" s="51">
        <v>54181.13</v>
      </c>
      <c r="C296" s="105">
        <v>0.1</v>
      </c>
      <c r="D296" s="26"/>
    </row>
    <row r="297" spans="1:4" ht="13.8" x14ac:dyDescent="0.3">
      <c r="A297" s="104" t="s">
        <v>187</v>
      </c>
      <c r="B297" s="51">
        <v>35305.29</v>
      </c>
      <c r="C297" s="105">
        <v>0.06</v>
      </c>
      <c r="D297" s="26"/>
    </row>
    <row r="298" spans="1:4" ht="13.8" x14ac:dyDescent="0.3">
      <c r="A298" s="104" t="s">
        <v>188</v>
      </c>
      <c r="B298" s="51">
        <v>77756.44</v>
      </c>
      <c r="C298" s="105">
        <v>0.14000000000000001</v>
      </c>
      <c r="D298" s="26"/>
    </row>
    <row r="299" spans="1:4" ht="13.8" x14ac:dyDescent="0.3">
      <c r="A299" s="104" t="s">
        <v>189</v>
      </c>
      <c r="B299" s="51">
        <v>87956.44</v>
      </c>
      <c r="C299" s="105">
        <v>0.16</v>
      </c>
      <c r="D299" s="26"/>
    </row>
    <row r="300" spans="1:4" ht="13.8" x14ac:dyDescent="0.3">
      <c r="A300" s="104" t="s">
        <v>190</v>
      </c>
      <c r="B300" s="51">
        <v>96348.34</v>
      </c>
      <c r="C300" s="105">
        <v>0.18</v>
      </c>
      <c r="D300" s="26"/>
    </row>
    <row r="301" spans="1:4" ht="13.8" x14ac:dyDescent="0.3">
      <c r="A301" s="104" t="s">
        <v>191</v>
      </c>
      <c r="B301" s="51">
        <v>64476.29</v>
      </c>
      <c r="C301" s="105">
        <v>0.12</v>
      </c>
      <c r="D301" s="26"/>
    </row>
    <row r="302" spans="1:4" ht="13.8" x14ac:dyDescent="0.3">
      <c r="A302" s="104" t="s">
        <v>192</v>
      </c>
      <c r="B302" s="51">
        <v>108708.08</v>
      </c>
      <c r="C302" s="105">
        <v>0.2</v>
      </c>
      <c r="D302" s="26"/>
    </row>
    <row r="303" spans="1:4" ht="13.8" x14ac:dyDescent="0.3">
      <c r="A303" s="104" t="s">
        <v>193</v>
      </c>
      <c r="B303" s="51">
        <v>7859.98</v>
      </c>
      <c r="C303" s="105">
        <v>0.01</v>
      </c>
      <c r="D303" s="26"/>
    </row>
    <row r="304" spans="1:4" ht="13.8" x14ac:dyDescent="0.3">
      <c r="A304" s="104" t="s">
        <v>194</v>
      </c>
      <c r="B304" s="51">
        <v>2579.91</v>
      </c>
      <c r="C304" s="105">
        <v>0</v>
      </c>
      <c r="D304" s="26"/>
    </row>
    <row r="305" spans="1:4" ht="13.8" x14ac:dyDescent="0.3">
      <c r="A305" s="104" t="s">
        <v>195</v>
      </c>
      <c r="B305" s="51">
        <v>98</v>
      </c>
      <c r="C305" s="105">
        <v>0</v>
      </c>
      <c r="D305" s="26"/>
    </row>
    <row r="306" spans="1:4" ht="13.8" x14ac:dyDescent="0.3">
      <c r="A306" s="104" t="s">
        <v>196</v>
      </c>
      <c r="B306" s="51">
        <v>2760</v>
      </c>
      <c r="C306" s="105">
        <v>0.01</v>
      </c>
      <c r="D306" s="26"/>
    </row>
    <row r="307" spans="1:4" ht="13.8" x14ac:dyDescent="0.3">
      <c r="A307" s="104" t="s">
        <v>197</v>
      </c>
      <c r="B307" s="51">
        <v>320</v>
      </c>
      <c r="C307" s="105">
        <v>0</v>
      </c>
      <c r="D307" s="26"/>
    </row>
    <row r="308" spans="1:4" ht="13.8" x14ac:dyDescent="0.3">
      <c r="A308" s="104" t="s">
        <v>198</v>
      </c>
      <c r="B308" s="51">
        <v>310.08</v>
      </c>
      <c r="C308" s="105">
        <v>0</v>
      </c>
      <c r="D308" s="26"/>
    </row>
    <row r="309" spans="1:4" ht="13.8" x14ac:dyDescent="0.3">
      <c r="A309" s="104" t="s">
        <v>199</v>
      </c>
      <c r="B309" s="51">
        <v>3205.24</v>
      </c>
      <c r="C309" s="105">
        <v>0.01</v>
      </c>
      <c r="D309" s="26"/>
    </row>
    <row r="310" spans="1:4" ht="13.8" x14ac:dyDescent="0.3">
      <c r="A310" s="104" t="s">
        <v>200</v>
      </c>
      <c r="B310" s="51">
        <v>12528.4</v>
      </c>
      <c r="C310" s="105">
        <v>0.02</v>
      </c>
      <c r="D310" s="26"/>
    </row>
    <row r="311" spans="1:4" ht="13.8" x14ac:dyDescent="0.3">
      <c r="A311" s="104" t="s">
        <v>201</v>
      </c>
      <c r="B311" s="51">
        <v>144089.65</v>
      </c>
      <c r="C311" s="105">
        <v>0.26</v>
      </c>
      <c r="D311" s="26"/>
    </row>
    <row r="312" spans="1:4" ht="13.8" x14ac:dyDescent="0.3">
      <c r="A312" s="104" t="s">
        <v>202</v>
      </c>
      <c r="B312" s="51">
        <v>14834.88</v>
      </c>
      <c r="C312" s="105">
        <v>0.03</v>
      </c>
      <c r="D312" s="26"/>
    </row>
    <row r="313" spans="1:4" ht="13.8" x14ac:dyDescent="0.3">
      <c r="A313" s="104" t="s">
        <v>203</v>
      </c>
      <c r="B313" s="51">
        <v>150934.22</v>
      </c>
      <c r="C313" s="105">
        <v>0.27</v>
      </c>
      <c r="D313" s="26"/>
    </row>
    <row r="314" spans="1:4" ht="13.8" x14ac:dyDescent="0.3">
      <c r="A314" s="104" t="s">
        <v>204</v>
      </c>
      <c r="B314" s="51">
        <v>16454.509999999998</v>
      </c>
      <c r="C314" s="105">
        <v>0.03</v>
      </c>
      <c r="D314" s="26"/>
    </row>
    <row r="315" spans="1:4" ht="13.8" x14ac:dyDescent="0.3">
      <c r="A315" s="104" t="s">
        <v>205</v>
      </c>
      <c r="B315" s="51">
        <v>21649.52</v>
      </c>
      <c r="C315" s="105">
        <v>0.04</v>
      </c>
      <c r="D315" s="26"/>
    </row>
    <row r="316" spans="1:4" ht="13.8" x14ac:dyDescent="0.3">
      <c r="A316" s="104" t="s">
        <v>206</v>
      </c>
      <c r="B316" s="51">
        <v>4710.72</v>
      </c>
      <c r="C316" s="105">
        <v>0.01</v>
      </c>
      <c r="D316" s="26"/>
    </row>
    <row r="317" spans="1:4" ht="13.8" x14ac:dyDescent="0.3">
      <c r="A317" s="104" t="s">
        <v>207</v>
      </c>
      <c r="B317" s="51">
        <v>26056.28</v>
      </c>
      <c r="C317" s="105">
        <v>0.05</v>
      </c>
      <c r="D317" s="26"/>
    </row>
    <row r="318" spans="1:4" ht="13.8" x14ac:dyDescent="0.3">
      <c r="A318" s="104" t="s">
        <v>208</v>
      </c>
      <c r="B318" s="51">
        <v>17175.5</v>
      </c>
      <c r="C318" s="105">
        <v>0.03</v>
      </c>
      <c r="D318" s="26"/>
    </row>
    <row r="319" spans="1:4" ht="13.8" x14ac:dyDescent="0.3">
      <c r="A319" s="104" t="s">
        <v>209</v>
      </c>
      <c r="B319" s="51">
        <v>47010.239999999998</v>
      </c>
      <c r="C319" s="105">
        <v>0.09</v>
      </c>
      <c r="D319" s="26"/>
    </row>
    <row r="320" spans="1:4" ht="13.8" x14ac:dyDescent="0.3">
      <c r="A320" s="104" t="s">
        <v>210</v>
      </c>
      <c r="B320" s="51">
        <v>7018.77</v>
      </c>
      <c r="C320" s="105">
        <v>0.01</v>
      </c>
      <c r="D320" s="26"/>
    </row>
    <row r="321" spans="1:4" ht="13.8" x14ac:dyDescent="0.3">
      <c r="A321" s="104" t="s">
        <v>211</v>
      </c>
      <c r="B321" s="51">
        <v>435</v>
      </c>
      <c r="C321" s="105">
        <v>0</v>
      </c>
      <c r="D321" s="26"/>
    </row>
    <row r="322" spans="1:4" ht="13.8" x14ac:dyDescent="0.3">
      <c r="A322" s="104" t="s">
        <v>212</v>
      </c>
      <c r="B322" s="51">
        <v>543432.47</v>
      </c>
      <c r="C322" s="105">
        <v>0.99</v>
      </c>
      <c r="D322" s="26"/>
    </row>
    <row r="323" spans="1:4" ht="13.8" x14ac:dyDescent="0.3">
      <c r="A323" s="104" t="s">
        <v>213</v>
      </c>
      <c r="B323" s="51">
        <v>60658.91</v>
      </c>
      <c r="C323" s="105">
        <v>0.11</v>
      </c>
      <c r="D323" s="26"/>
    </row>
    <row r="324" spans="1:4" ht="13.8" x14ac:dyDescent="0.3">
      <c r="A324" s="104" t="s">
        <v>214</v>
      </c>
      <c r="B324" s="51">
        <v>15982.96</v>
      </c>
      <c r="C324" s="105">
        <v>0.03</v>
      </c>
      <c r="D324" s="26"/>
    </row>
    <row r="325" spans="1:4" ht="13.8" x14ac:dyDescent="0.3">
      <c r="A325" s="104" t="s">
        <v>215</v>
      </c>
      <c r="B325" s="51">
        <v>42932.77</v>
      </c>
      <c r="C325" s="105">
        <v>0.08</v>
      </c>
      <c r="D325" s="26"/>
    </row>
    <row r="326" spans="1:4" ht="13.8" x14ac:dyDescent="0.3">
      <c r="A326" s="104" t="s">
        <v>216</v>
      </c>
      <c r="B326" s="51">
        <v>24887.95</v>
      </c>
      <c r="C326" s="105">
        <v>0.05</v>
      </c>
      <c r="D326" s="26"/>
    </row>
    <row r="327" spans="1:4" ht="13.8" x14ac:dyDescent="0.3">
      <c r="A327" s="104" t="s">
        <v>217</v>
      </c>
      <c r="B327" s="51">
        <v>80110.7</v>
      </c>
      <c r="C327" s="105">
        <v>0.15</v>
      </c>
      <c r="D327" s="26"/>
    </row>
    <row r="328" spans="1:4" ht="13.8" x14ac:dyDescent="0.3">
      <c r="A328" s="104" t="s">
        <v>218</v>
      </c>
      <c r="B328" s="51">
        <v>32215.51</v>
      </c>
      <c r="C328" s="105">
        <v>0.06</v>
      </c>
      <c r="D328" s="26"/>
    </row>
    <row r="329" spans="1:4" ht="13.8" x14ac:dyDescent="0.3">
      <c r="A329" s="104" t="s">
        <v>219</v>
      </c>
      <c r="B329" s="51">
        <v>17266.52</v>
      </c>
      <c r="C329" s="105">
        <v>0.03</v>
      </c>
      <c r="D329" s="26"/>
    </row>
    <row r="330" spans="1:4" ht="13.8" x14ac:dyDescent="0.3">
      <c r="A330" s="104" t="s">
        <v>220</v>
      </c>
      <c r="B330" s="51">
        <v>219061.99</v>
      </c>
      <c r="C330" s="105">
        <v>0.4</v>
      </c>
      <c r="D330" s="26"/>
    </row>
    <row r="331" spans="1:4" ht="13.8" x14ac:dyDescent="0.3">
      <c r="A331" s="104" t="s">
        <v>221</v>
      </c>
      <c r="B331" s="51">
        <v>69511.259999999995</v>
      </c>
      <c r="C331" s="105">
        <v>0.13</v>
      </c>
      <c r="D331" s="26"/>
    </row>
    <row r="332" spans="1:4" ht="13.8" x14ac:dyDescent="0.3">
      <c r="A332" s="104" t="s">
        <v>222</v>
      </c>
      <c r="B332" s="51">
        <v>9309.6</v>
      </c>
      <c r="C332" s="105">
        <v>0.02</v>
      </c>
      <c r="D332" s="26"/>
    </row>
    <row r="333" spans="1:4" ht="13.8" x14ac:dyDescent="0.3">
      <c r="A333" s="104" t="s">
        <v>223</v>
      </c>
      <c r="B333" s="51">
        <v>34260.92</v>
      </c>
      <c r="C333" s="105">
        <v>0.06</v>
      </c>
      <c r="D333" s="26"/>
    </row>
    <row r="334" spans="1:4" ht="13.8" x14ac:dyDescent="0.3">
      <c r="A334" s="104" t="s">
        <v>224</v>
      </c>
      <c r="B334" s="51">
        <v>435820</v>
      </c>
      <c r="C334" s="105">
        <v>0.79</v>
      </c>
      <c r="D334" s="26"/>
    </row>
    <row r="335" spans="1:4" ht="13.8" x14ac:dyDescent="0.3">
      <c r="A335" s="104" t="s">
        <v>225</v>
      </c>
      <c r="B335" s="51">
        <v>1032</v>
      </c>
      <c r="C335" s="105">
        <v>0</v>
      </c>
      <c r="D335" s="26"/>
    </row>
    <row r="336" spans="1:4" ht="13.8" x14ac:dyDescent="0.3">
      <c r="A336" s="104" t="s">
        <v>226</v>
      </c>
      <c r="B336" s="51">
        <v>212900.6</v>
      </c>
      <c r="C336" s="105">
        <v>0.39</v>
      </c>
      <c r="D336" s="26"/>
    </row>
    <row r="337" spans="1:4" ht="13.8" x14ac:dyDescent="0.3">
      <c r="A337" s="104" t="s">
        <v>227</v>
      </c>
      <c r="B337" s="51">
        <v>4050.58</v>
      </c>
      <c r="C337" s="105">
        <v>0.01</v>
      </c>
      <c r="D337" s="26"/>
    </row>
    <row r="338" spans="1:4" ht="13.8" x14ac:dyDescent="0.3">
      <c r="A338" s="104" t="s">
        <v>228</v>
      </c>
      <c r="B338" s="51">
        <v>43538</v>
      </c>
      <c r="C338" s="105">
        <v>0.08</v>
      </c>
      <c r="D338" s="26"/>
    </row>
    <row r="339" spans="1:4" ht="13.8" x14ac:dyDescent="0.3">
      <c r="A339" s="104" t="s">
        <v>229</v>
      </c>
      <c r="B339" s="51">
        <v>408823.52</v>
      </c>
      <c r="C339" s="105">
        <v>0.74</v>
      </c>
      <c r="D339" s="26"/>
    </row>
    <row r="340" spans="1:4" ht="13.8" x14ac:dyDescent="0.3">
      <c r="A340" s="104" t="s">
        <v>230</v>
      </c>
      <c r="B340" s="51">
        <v>15270.09</v>
      </c>
      <c r="C340" s="105">
        <v>0.03</v>
      </c>
      <c r="D340" s="26"/>
    </row>
    <row r="341" spans="1:4" ht="13.8" x14ac:dyDescent="0.3">
      <c r="A341" s="104" t="s">
        <v>231</v>
      </c>
      <c r="B341" s="51">
        <v>49841.01</v>
      </c>
      <c r="C341" s="105">
        <v>0.09</v>
      </c>
      <c r="D341" s="26"/>
    </row>
    <row r="342" spans="1:4" ht="13.8" x14ac:dyDescent="0.3">
      <c r="A342" s="104" t="s">
        <v>232</v>
      </c>
      <c r="B342" s="51">
        <v>368637.24</v>
      </c>
      <c r="C342" s="105">
        <v>0.67</v>
      </c>
      <c r="D342" s="26"/>
    </row>
    <row r="343" spans="1:4" ht="13.8" x14ac:dyDescent="0.3">
      <c r="A343" s="104" t="s">
        <v>233</v>
      </c>
      <c r="B343" s="51">
        <v>8178</v>
      </c>
      <c r="C343" s="105">
        <v>0.01</v>
      </c>
      <c r="D343" s="26"/>
    </row>
    <row r="344" spans="1:4" ht="13.8" x14ac:dyDescent="0.3">
      <c r="A344" s="104" t="s">
        <v>234</v>
      </c>
      <c r="B344" s="51">
        <v>104400</v>
      </c>
      <c r="C344" s="105">
        <v>0.19</v>
      </c>
      <c r="D344" s="26"/>
    </row>
    <row r="345" spans="1:4" ht="13.8" x14ac:dyDescent="0.3">
      <c r="A345" s="104" t="s">
        <v>235</v>
      </c>
      <c r="B345" s="51">
        <v>255387.36</v>
      </c>
      <c r="C345" s="105">
        <v>0.46</v>
      </c>
      <c r="D345" s="26"/>
    </row>
    <row r="346" spans="1:4" ht="13.8" x14ac:dyDescent="0.3">
      <c r="A346" s="104" t="s">
        <v>236</v>
      </c>
      <c r="B346" s="51">
        <v>296794.40000000002</v>
      </c>
      <c r="C346" s="105">
        <v>0.54</v>
      </c>
      <c r="D346" s="26"/>
    </row>
    <row r="347" spans="1:4" ht="13.8" x14ac:dyDescent="0.3">
      <c r="A347" s="104" t="s">
        <v>237</v>
      </c>
      <c r="B347" s="51">
        <v>1288433.42</v>
      </c>
      <c r="C347" s="105">
        <v>2.34</v>
      </c>
      <c r="D347" s="26"/>
    </row>
    <row r="348" spans="1:4" ht="13.8" x14ac:dyDescent="0.3">
      <c r="A348" s="104" t="s">
        <v>238</v>
      </c>
      <c r="B348" s="51">
        <v>240150</v>
      </c>
      <c r="C348" s="105">
        <v>0.44</v>
      </c>
      <c r="D348" s="26"/>
    </row>
    <row r="349" spans="1:4" ht="13.8" x14ac:dyDescent="0.3">
      <c r="A349" s="104" t="s">
        <v>239</v>
      </c>
      <c r="B349" s="51">
        <v>90067.4</v>
      </c>
      <c r="C349" s="105">
        <v>0.16</v>
      </c>
      <c r="D349" s="26"/>
    </row>
    <row r="350" spans="1:4" ht="13.8" x14ac:dyDescent="0.3">
      <c r="A350" s="104" t="s">
        <v>240</v>
      </c>
      <c r="B350" s="51">
        <v>113482.25</v>
      </c>
      <c r="C350" s="105">
        <v>0.21</v>
      </c>
      <c r="D350" s="26"/>
    </row>
    <row r="351" spans="1:4" ht="13.8" x14ac:dyDescent="0.3">
      <c r="A351" s="104" t="s">
        <v>241</v>
      </c>
      <c r="B351" s="51">
        <v>186765.85</v>
      </c>
      <c r="C351" s="105">
        <v>0.34</v>
      </c>
      <c r="D351" s="26"/>
    </row>
    <row r="352" spans="1:4" ht="13.8" x14ac:dyDescent="0.3">
      <c r="A352" s="104" t="s">
        <v>242</v>
      </c>
      <c r="B352" s="51">
        <v>10440</v>
      </c>
      <c r="C352" s="105">
        <v>0.02</v>
      </c>
      <c r="D352" s="26"/>
    </row>
    <row r="353" spans="1:4" ht="13.8" x14ac:dyDescent="0.3">
      <c r="A353" s="104" t="s">
        <v>243</v>
      </c>
      <c r="B353" s="51">
        <v>59427.24</v>
      </c>
      <c r="C353" s="105">
        <v>0.11</v>
      </c>
      <c r="D353" s="26"/>
    </row>
    <row r="354" spans="1:4" ht="13.8" x14ac:dyDescent="0.3">
      <c r="A354" s="104" t="s">
        <v>244</v>
      </c>
      <c r="B354" s="51">
        <v>504659.55</v>
      </c>
      <c r="C354" s="105">
        <v>0.92</v>
      </c>
      <c r="D354" s="26"/>
    </row>
    <row r="355" spans="1:4" ht="13.8" x14ac:dyDescent="0.3">
      <c r="A355" s="104" t="s">
        <v>245</v>
      </c>
      <c r="B355" s="51">
        <v>61649.05</v>
      </c>
      <c r="C355" s="105">
        <v>0.11</v>
      </c>
      <c r="D355" s="26"/>
    </row>
    <row r="356" spans="1:4" ht="13.8" x14ac:dyDescent="0.3">
      <c r="A356" s="104" t="s">
        <v>246</v>
      </c>
      <c r="B356" s="51">
        <v>89770</v>
      </c>
      <c r="C356" s="105">
        <v>0.16</v>
      </c>
      <c r="D356" s="26"/>
    </row>
    <row r="357" spans="1:4" ht="13.8" x14ac:dyDescent="0.3">
      <c r="A357" s="104" t="s">
        <v>247</v>
      </c>
      <c r="B357" s="51">
        <v>215634.6</v>
      </c>
      <c r="C357" s="105">
        <v>0.39</v>
      </c>
      <c r="D357" s="26"/>
    </row>
    <row r="358" spans="1:4" ht="13.8" x14ac:dyDescent="0.3">
      <c r="A358" s="104" t="s">
        <v>248</v>
      </c>
      <c r="B358" s="51">
        <v>863027.79</v>
      </c>
      <c r="C358" s="105">
        <v>1.57</v>
      </c>
      <c r="D358" s="26"/>
    </row>
    <row r="359" spans="1:4" ht="13.8" x14ac:dyDescent="0.3">
      <c r="A359" s="104" t="s">
        <v>249</v>
      </c>
      <c r="B359" s="51">
        <v>1181845.47</v>
      </c>
      <c r="C359" s="105">
        <v>2.15</v>
      </c>
      <c r="D359" s="26"/>
    </row>
    <row r="360" spans="1:4" ht="13.8" x14ac:dyDescent="0.3">
      <c r="A360" s="104" t="s">
        <v>250</v>
      </c>
      <c r="B360" s="51">
        <v>113227.6</v>
      </c>
      <c r="C360" s="105">
        <v>0.21</v>
      </c>
      <c r="D360" s="26"/>
    </row>
    <row r="361" spans="1:4" ht="13.8" x14ac:dyDescent="0.3">
      <c r="A361" s="104" t="s">
        <v>251</v>
      </c>
      <c r="B361" s="51">
        <v>314511.84000000003</v>
      </c>
      <c r="C361" s="105">
        <v>0.56999999999999995</v>
      </c>
      <c r="D361" s="26"/>
    </row>
    <row r="362" spans="1:4" ht="13.8" x14ac:dyDescent="0.3">
      <c r="A362" s="104" t="s">
        <v>252</v>
      </c>
      <c r="B362" s="51">
        <v>14615.7</v>
      </c>
      <c r="C362" s="105">
        <v>0.03</v>
      </c>
      <c r="D362" s="26"/>
    </row>
    <row r="363" spans="1:4" ht="13.8" x14ac:dyDescent="0.3">
      <c r="A363" s="104" t="s">
        <v>253</v>
      </c>
      <c r="B363" s="51">
        <v>108367.49</v>
      </c>
      <c r="C363" s="105">
        <v>0.2</v>
      </c>
      <c r="D363" s="26"/>
    </row>
    <row r="364" spans="1:4" ht="13.8" x14ac:dyDescent="0.3">
      <c r="A364" s="104" t="s">
        <v>254</v>
      </c>
      <c r="B364" s="51">
        <v>112888.05</v>
      </c>
      <c r="C364" s="105">
        <v>0.21</v>
      </c>
      <c r="D364" s="26"/>
    </row>
    <row r="365" spans="1:4" ht="13.8" x14ac:dyDescent="0.3">
      <c r="A365" s="104" t="s">
        <v>255</v>
      </c>
      <c r="B365" s="51">
        <v>1822.12</v>
      </c>
      <c r="C365" s="105">
        <v>0</v>
      </c>
      <c r="D365" s="26"/>
    </row>
    <row r="366" spans="1:4" ht="13.8" x14ac:dyDescent="0.3">
      <c r="A366" s="104" t="s">
        <v>256</v>
      </c>
      <c r="B366" s="51">
        <v>352305.6</v>
      </c>
      <c r="C366" s="105">
        <v>0.64</v>
      </c>
      <c r="D366" s="26"/>
    </row>
    <row r="367" spans="1:4" ht="13.8" x14ac:dyDescent="0.3">
      <c r="A367" s="104" t="s">
        <v>257</v>
      </c>
      <c r="B367" s="51">
        <v>59036.56</v>
      </c>
      <c r="C367" s="105">
        <v>0.11</v>
      </c>
      <c r="D367" s="26"/>
    </row>
    <row r="368" spans="1:4" ht="13.8" x14ac:dyDescent="0.3">
      <c r="A368" s="104" t="s">
        <v>258</v>
      </c>
      <c r="B368" s="51">
        <v>38116.47</v>
      </c>
      <c r="C368" s="105">
        <v>7.0000000000000007E-2</v>
      </c>
      <c r="D368" s="26"/>
    </row>
    <row r="369" spans="1:4" ht="13.8" x14ac:dyDescent="0.3">
      <c r="A369" s="104" t="s">
        <v>259</v>
      </c>
      <c r="B369" s="51">
        <v>29169.17</v>
      </c>
      <c r="C369" s="105">
        <v>0.05</v>
      </c>
      <c r="D369" s="26"/>
    </row>
    <row r="370" spans="1:4" ht="13.8" x14ac:dyDescent="0.3">
      <c r="A370" s="104" t="s">
        <v>260</v>
      </c>
      <c r="B370" s="51">
        <v>112958.63</v>
      </c>
      <c r="C370" s="105">
        <v>0.21</v>
      </c>
      <c r="D370" s="26"/>
    </row>
    <row r="371" spans="1:4" ht="13.8" x14ac:dyDescent="0.3">
      <c r="A371" s="104" t="s">
        <v>261</v>
      </c>
      <c r="B371" s="51">
        <v>1432</v>
      </c>
      <c r="C371" s="105">
        <v>0</v>
      </c>
      <c r="D371" s="26"/>
    </row>
    <row r="372" spans="1:4" ht="13.8" x14ac:dyDescent="0.3">
      <c r="A372" s="104" t="s">
        <v>262</v>
      </c>
      <c r="B372" s="51">
        <v>458031</v>
      </c>
      <c r="C372" s="105">
        <v>0.83</v>
      </c>
      <c r="D372" s="26"/>
    </row>
    <row r="373" spans="1:4" ht="13.8" x14ac:dyDescent="0.3">
      <c r="A373" s="104" t="s">
        <v>263</v>
      </c>
      <c r="B373" s="51">
        <v>356379</v>
      </c>
      <c r="C373" s="105">
        <v>0.65</v>
      </c>
      <c r="D373" s="26"/>
    </row>
    <row r="374" spans="1:4" ht="13.8" x14ac:dyDescent="0.3">
      <c r="A374" s="104" t="s">
        <v>264</v>
      </c>
      <c r="B374" s="51">
        <v>1656984.12</v>
      </c>
      <c r="C374" s="105">
        <v>3.01</v>
      </c>
      <c r="D374" s="26"/>
    </row>
    <row r="375" spans="1:4" ht="13.8" x14ac:dyDescent="0.3">
      <c r="A375" s="104" t="s">
        <v>265</v>
      </c>
      <c r="B375" s="51">
        <v>874444.45</v>
      </c>
      <c r="C375" s="105">
        <v>1.59</v>
      </c>
      <c r="D375" s="26"/>
    </row>
    <row r="376" spans="1:4" ht="13.8" x14ac:dyDescent="0.3">
      <c r="A376" s="104" t="s">
        <v>266</v>
      </c>
      <c r="B376" s="51">
        <v>638</v>
      </c>
      <c r="C376" s="105">
        <v>0</v>
      </c>
      <c r="D376" s="26"/>
    </row>
    <row r="377" spans="1:4" ht="13.8" x14ac:dyDescent="0.3">
      <c r="A377" s="104" t="s">
        <v>267</v>
      </c>
      <c r="B377" s="51">
        <v>787217.21</v>
      </c>
      <c r="C377" s="105">
        <v>1.43</v>
      </c>
      <c r="D377" s="26"/>
    </row>
    <row r="378" spans="1:4" ht="13.8" x14ac:dyDescent="0.3">
      <c r="A378" s="104" t="s">
        <v>268</v>
      </c>
      <c r="B378" s="51">
        <v>113133.08</v>
      </c>
      <c r="C378" s="105">
        <v>0.21</v>
      </c>
      <c r="D378" s="26"/>
    </row>
    <row r="379" spans="1:4" ht="13.8" x14ac:dyDescent="0.3">
      <c r="A379" s="104" t="s">
        <v>269</v>
      </c>
      <c r="B379" s="51">
        <v>79139.88</v>
      </c>
      <c r="C379" s="105">
        <v>0.14000000000000001</v>
      </c>
      <c r="D379" s="26"/>
    </row>
    <row r="380" spans="1:4" ht="13.8" x14ac:dyDescent="0.3">
      <c r="A380" s="104" t="s">
        <v>270</v>
      </c>
      <c r="B380" s="51">
        <v>11951.16</v>
      </c>
      <c r="C380" s="105">
        <v>0.02</v>
      </c>
      <c r="D380" s="26"/>
    </row>
    <row r="381" spans="1:4" ht="13.8" x14ac:dyDescent="0.3">
      <c r="A381" s="104" t="s">
        <v>271</v>
      </c>
      <c r="B381" s="51">
        <v>22289.27</v>
      </c>
      <c r="C381" s="105">
        <v>0.04</v>
      </c>
      <c r="D381" s="26"/>
    </row>
    <row r="382" spans="1:4" ht="13.8" x14ac:dyDescent="0.3">
      <c r="A382" s="104" t="s">
        <v>272</v>
      </c>
      <c r="B382" s="51">
        <v>30049.46</v>
      </c>
      <c r="C382" s="105">
        <v>0.05</v>
      </c>
      <c r="D382" s="26"/>
    </row>
    <row r="383" spans="1:4" ht="13.8" x14ac:dyDescent="0.3">
      <c r="A383" s="104" t="s">
        <v>273</v>
      </c>
      <c r="B383" s="51">
        <v>552420.57999999996</v>
      </c>
      <c r="C383" s="105">
        <v>1</v>
      </c>
      <c r="D383" s="26"/>
    </row>
    <row r="384" spans="1:4" ht="13.8" x14ac:dyDescent="0.3">
      <c r="A384" s="104" t="s">
        <v>274</v>
      </c>
      <c r="B384" s="51">
        <v>472338.24</v>
      </c>
      <c r="C384" s="105">
        <v>0.86</v>
      </c>
      <c r="D384" s="26"/>
    </row>
    <row r="385" spans="1:6" ht="13.8" x14ac:dyDescent="0.3">
      <c r="A385" s="104" t="s">
        <v>275</v>
      </c>
      <c r="B385" s="51">
        <v>41769.9</v>
      </c>
      <c r="C385" s="105">
        <v>0.08</v>
      </c>
      <c r="D385" s="26"/>
    </row>
    <row r="386" spans="1:6" ht="13.8" x14ac:dyDescent="0.3">
      <c r="A386" s="104" t="s">
        <v>276</v>
      </c>
      <c r="B386" s="51">
        <v>128531.1</v>
      </c>
      <c r="C386" s="105">
        <v>0.23</v>
      </c>
      <c r="D386" s="26"/>
    </row>
    <row r="387" spans="1:6" ht="13.8" x14ac:dyDescent="0.3">
      <c r="A387" s="104" t="s">
        <v>277</v>
      </c>
      <c r="B387" s="51">
        <v>24506.05</v>
      </c>
      <c r="C387" s="105">
        <v>0.04</v>
      </c>
      <c r="D387" s="26"/>
    </row>
    <row r="388" spans="1:6" ht="13.8" x14ac:dyDescent="0.3">
      <c r="A388" s="104" t="s">
        <v>278</v>
      </c>
      <c r="B388" s="51">
        <v>233155.85</v>
      </c>
      <c r="C388" s="105">
        <v>0.42</v>
      </c>
      <c r="D388" s="26"/>
    </row>
    <row r="389" spans="1:6" ht="13.8" x14ac:dyDescent="0.3">
      <c r="A389" s="104" t="s">
        <v>279</v>
      </c>
      <c r="B389" s="51">
        <v>77184.14</v>
      </c>
      <c r="C389" s="105">
        <v>0.14000000000000001</v>
      </c>
      <c r="D389" s="26"/>
    </row>
    <row r="390" spans="1:6" ht="13.8" x14ac:dyDescent="0.3">
      <c r="A390" s="104" t="s">
        <v>280</v>
      </c>
      <c r="B390" s="51">
        <v>1200</v>
      </c>
      <c r="C390" s="105">
        <v>0</v>
      </c>
      <c r="D390" s="26"/>
    </row>
    <row r="391" spans="1:6" ht="13.8" x14ac:dyDescent="0.3">
      <c r="A391" s="104" t="s">
        <v>281</v>
      </c>
      <c r="B391" s="51">
        <v>8504.3799999999992</v>
      </c>
      <c r="C391" s="105">
        <v>0.02</v>
      </c>
      <c r="D391" s="26"/>
    </row>
    <row r="392" spans="1:6" ht="13.8" x14ac:dyDescent="0.3">
      <c r="A392" s="104" t="s">
        <v>282</v>
      </c>
      <c r="B392" s="51">
        <v>30338.78</v>
      </c>
      <c r="C392" s="105">
        <v>0.06</v>
      </c>
      <c r="D392" s="26"/>
    </row>
    <row r="393" spans="1:6" ht="13.8" x14ac:dyDescent="0.3">
      <c r="A393" s="106"/>
      <c r="B393" s="51"/>
      <c r="C393" s="107"/>
      <c r="D393" s="26"/>
    </row>
    <row r="394" spans="1:6" x14ac:dyDescent="0.25">
      <c r="B394" s="81">
        <f>SUM(B286:B393)</f>
        <v>55062267.990000032</v>
      </c>
      <c r="C394" s="60" t="s">
        <v>283</v>
      </c>
      <c r="D394" s="18"/>
    </row>
    <row r="395" spans="1:6" x14ac:dyDescent="0.25">
      <c r="B395" s="108"/>
      <c r="C395" s="109"/>
      <c r="D395" s="61"/>
    </row>
    <row r="398" spans="1:6" x14ac:dyDescent="0.25">
      <c r="A398" s="11" t="s">
        <v>284</v>
      </c>
    </row>
    <row r="400" spans="1:6" x14ac:dyDescent="0.25">
      <c r="A400" s="62" t="s">
        <v>285</v>
      </c>
      <c r="B400" s="63" t="s">
        <v>42</v>
      </c>
      <c r="C400" s="18" t="s">
        <v>43</v>
      </c>
      <c r="D400" s="96" t="s">
        <v>286</v>
      </c>
      <c r="E400" s="110" t="s">
        <v>7</v>
      </c>
      <c r="F400" s="63" t="s">
        <v>127</v>
      </c>
    </row>
    <row r="401" spans="1:6" ht="13.8" x14ac:dyDescent="0.3">
      <c r="A401" s="48" t="s">
        <v>287</v>
      </c>
      <c r="B401" s="20">
        <v>21374.59</v>
      </c>
      <c r="C401" s="20">
        <v>21374.59</v>
      </c>
      <c r="D401" s="20">
        <f>C401-B401</f>
        <v>0</v>
      </c>
      <c r="E401" s="20">
        <v>0</v>
      </c>
      <c r="F401" s="111">
        <v>0</v>
      </c>
    </row>
    <row r="402" spans="1:6" ht="13.8" x14ac:dyDescent="0.3">
      <c r="A402" s="50" t="s">
        <v>288</v>
      </c>
      <c r="B402" s="22">
        <v>-190475</v>
      </c>
      <c r="C402" s="22">
        <v>-190475</v>
      </c>
      <c r="D402" s="22">
        <f>C402-B402</f>
        <v>0</v>
      </c>
      <c r="E402" s="22"/>
      <c r="F402" s="38"/>
    </row>
    <row r="403" spans="1:6" ht="13.8" x14ac:dyDescent="0.3">
      <c r="A403" s="50" t="s">
        <v>289</v>
      </c>
      <c r="B403" s="22">
        <v>-2039990.63</v>
      </c>
      <c r="C403" s="22">
        <v>-2039990.63</v>
      </c>
      <c r="D403" s="22">
        <f t="shared" ref="D403:D418" si="9">C403-B403</f>
        <v>0</v>
      </c>
      <c r="E403" s="22"/>
      <c r="F403" s="38"/>
    </row>
    <row r="404" spans="1:6" ht="13.8" x14ac:dyDescent="0.3">
      <c r="A404" s="50" t="s">
        <v>290</v>
      </c>
      <c r="B404" s="22">
        <v>-2919857.24</v>
      </c>
      <c r="C404" s="22">
        <v>-3628166.57</v>
      </c>
      <c r="D404" s="22">
        <f t="shared" si="9"/>
        <v>-708309.32999999961</v>
      </c>
      <c r="E404" s="22"/>
      <c r="F404" s="38"/>
    </row>
    <row r="405" spans="1:6" ht="13.8" x14ac:dyDescent="0.3">
      <c r="A405" s="50" t="s">
        <v>291</v>
      </c>
      <c r="B405" s="22">
        <v>-18287337.859999999</v>
      </c>
      <c r="C405" s="22">
        <v>-2174008.63</v>
      </c>
      <c r="D405" s="22">
        <f t="shared" si="9"/>
        <v>16113329.23</v>
      </c>
      <c r="E405" s="22"/>
      <c r="F405" s="38"/>
    </row>
    <row r="406" spans="1:6" ht="13.8" x14ac:dyDescent="0.3">
      <c r="A406" s="50" t="s">
        <v>292</v>
      </c>
      <c r="B406" s="22">
        <v>-411871</v>
      </c>
      <c r="C406" s="22">
        <v>-327371</v>
      </c>
      <c r="D406" s="22">
        <f t="shared" si="9"/>
        <v>84500</v>
      </c>
      <c r="E406" s="22"/>
      <c r="F406" s="38"/>
    </row>
    <row r="407" spans="1:6" ht="13.8" x14ac:dyDescent="0.3">
      <c r="A407" s="50" t="s">
        <v>293</v>
      </c>
      <c r="B407" s="22">
        <v>-89961893.900000006</v>
      </c>
      <c r="C407" s="22">
        <v>-91137677.069999993</v>
      </c>
      <c r="D407" s="22">
        <f t="shared" si="9"/>
        <v>-1175783.1699999869</v>
      </c>
      <c r="E407" s="22"/>
      <c r="F407" s="38"/>
    </row>
    <row r="408" spans="1:6" ht="13.8" x14ac:dyDescent="0.3">
      <c r="A408" s="50" t="s">
        <v>294</v>
      </c>
      <c r="B408" s="22">
        <v>-7571617.9800000004</v>
      </c>
      <c r="C408" s="22">
        <v>-23702244.870000001</v>
      </c>
      <c r="D408" s="22">
        <f t="shared" si="9"/>
        <v>-16130626.890000001</v>
      </c>
      <c r="E408" s="22"/>
      <c r="F408" s="38"/>
    </row>
    <row r="409" spans="1:6" ht="13.8" x14ac:dyDescent="0.3">
      <c r="A409" s="50" t="s">
        <v>295</v>
      </c>
      <c r="B409" s="22">
        <v>-578389.13</v>
      </c>
      <c r="C409" s="22">
        <v>-578389.13</v>
      </c>
      <c r="D409" s="22">
        <f t="shared" si="9"/>
        <v>0</v>
      </c>
      <c r="E409" s="22"/>
      <c r="F409" s="38"/>
    </row>
    <row r="410" spans="1:6" ht="13.8" x14ac:dyDescent="0.3">
      <c r="A410" s="50" t="s">
        <v>296</v>
      </c>
      <c r="B410" s="22">
        <v>-2211857.62</v>
      </c>
      <c r="C410" s="22">
        <v>-2296357.62</v>
      </c>
      <c r="D410" s="22">
        <f t="shared" si="9"/>
        <v>-84500</v>
      </c>
      <c r="E410" s="22"/>
      <c r="F410" s="38"/>
    </row>
    <row r="411" spans="1:6" ht="13.8" x14ac:dyDescent="0.3">
      <c r="A411" s="50" t="s">
        <v>297</v>
      </c>
      <c r="B411" s="22">
        <v>-1441113.13</v>
      </c>
      <c r="C411" s="22">
        <v>-1441113.13</v>
      </c>
      <c r="D411" s="22">
        <f t="shared" si="9"/>
        <v>0</v>
      </c>
      <c r="E411" s="22"/>
      <c r="F411" s="38"/>
    </row>
    <row r="412" spans="1:6" ht="13.8" x14ac:dyDescent="0.3">
      <c r="A412" s="50" t="s">
        <v>298</v>
      </c>
      <c r="B412" s="22">
        <v>-2615459.89</v>
      </c>
      <c r="C412" s="22">
        <v>-2615459.89</v>
      </c>
      <c r="D412" s="22">
        <f t="shared" si="9"/>
        <v>0</v>
      </c>
      <c r="E412" s="22"/>
      <c r="F412" s="38"/>
    </row>
    <row r="413" spans="1:6" ht="13.8" x14ac:dyDescent="0.3">
      <c r="A413" s="50" t="s">
        <v>299</v>
      </c>
      <c r="B413" s="22">
        <v>-1757472.81</v>
      </c>
      <c r="C413" s="22">
        <v>-1757472.81</v>
      </c>
      <c r="D413" s="22">
        <f t="shared" si="9"/>
        <v>0</v>
      </c>
      <c r="E413" s="22"/>
      <c r="F413" s="38"/>
    </row>
    <row r="414" spans="1:6" ht="13.8" x14ac:dyDescent="0.3">
      <c r="A414" s="50" t="s">
        <v>300</v>
      </c>
      <c r="B414" s="22">
        <v>-2855982.34</v>
      </c>
      <c r="C414" s="22">
        <v>-2855982.34</v>
      </c>
      <c r="D414" s="22">
        <f t="shared" si="9"/>
        <v>0</v>
      </c>
      <c r="E414" s="22"/>
      <c r="F414" s="38"/>
    </row>
    <row r="415" spans="1:6" ht="13.8" x14ac:dyDescent="0.3">
      <c r="A415" s="50" t="s">
        <v>301</v>
      </c>
      <c r="B415" s="22">
        <v>96574.21</v>
      </c>
      <c r="C415" s="22">
        <v>96574.21</v>
      </c>
      <c r="D415" s="22">
        <f t="shared" si="9"/>
        <v>0</v>
      </c>
      <c r="E415" s="22"/>
      <c r="F415" s="38"/>
    </row>
    <row r="416" spans="1:6" ht="13.8" x14ac:dyDescent="0.3">
      <c r="A416" s="50" t="s">
        <v>302</v>
      </c>
      <c r="B416" s="22">
        <v>4926067.33</v>
      </c>
      <c r="C416" s="22">
        <v>4926067.33</v>
      </c>
      <c r="D416" s="22">
        <f t="shared" si="9"/>
        <v>0</v>
      </c>
      <c r="E416" s="22"/>
      <c r="F416" s="38"/>
    </row>
    <row r="417" spans="1:6" ht="13.8" x14ac:dyDescent="0.3">
      <c r="A417" s="50" t="s">
        <v>303</v>
      </c>
      <c r="B417" s="22"/>
      <c r="C417" s="22">
        <v>-1321604.8700000001</v>
      </c>
      <c r="D417" s="22">
        <f t="shared" si="9"/>
        <v>-1321604.8700000001</v>
      </c>
      <c r="E417" s="22"/>
      <c r="F417" s="38"/>
    </row>
    <row r="418" spans="1:6" ht="13.8" x14ac:dyDescent="0.3">
      <c r="A418" s="50" t="s">
        <v>304</v>
      </c>
      <c r="B418" s="22">
        <v>-137164.43</v>
      </c>
      <c r="C418" s="22">
        <v>-139923.53</v>
      </c>
      <c r="D418" s="22">
        <f t="shared" si="9"/>
        <v>-2759.1000000000058</v>
      </c>
      <c r="E418" s="22"/>
      <c r="F418" s="38"/>
    </row>
    <row r="419" spans="1:6" ht="13.8" x14ac:dyDescent="0.3">
      <c r="A419" s="23"/>
      <c r="B419" s="22"/>
      <c r="C419" s="22"/>
      <c r="D419" s="22"/>
      <c r="E419" s="22"/>
      <c r="F419" s="38"/>
    </row>
    <row r="420" spans="1:6" x14ac:dyDescent="0.25">
      <c r="B420" s="102">
        <f>SUM(B401:B419)</f>
        <v>-127936466.83000003</v>
      </c>
      <c r="C420" s="102">
        <f>SUM(C401:C419)</f>
        <v>-131162220.95999999</v>
      </c>
      <c r="D420" s="102">
        <f>SUM(D401:D419)</f>
        <v>-3225754.1299999873</v>
      </c>
      <c r="E420" s="46"/>
      <c r="F420" s="47"/>
    </row>
    <row r="427" spans="1:6" ht="13.8" x14ac:dyDescent="0.3">
      <c r="A427" s="112"/>
      <c r="B427" s="112"/>
      <c r="C427" s="112"/>
      <c r="D427" s="112"/>
      <c r="E427" s="112"/>
    </row>
    <row r="428" spans="1:6" x14ac:dyDescent="0.25">
      <c r="A428" s="98" t="s">
        <v>305</v>
      </c>
      <c r="B428" s="75" t="s">
        <v>42</v>
      </c>
      <c r="C428" s="18" t="s">
        <v>43</v>
      </c>
      <c r="D428" s="18" t="s">
        <v>286</v>
      </c>
      <c r="E428" s="113" t="s">
        <v>127</v>
      </c>
    </row>
    <row r="429" spans="1:6" ht="13.8" x14ac:dyDescent="0.3">
      <c r="A429" s="48" t="s">
        <v>306</v>
      </c>
      <c r="B429" s="20">
        <v>3022274.63</v>
      </c>
      <c r="C429" s="20">
        <v>3950664.55</v>
      </c>
      <c r="D429" s="22">
        <f t="shared" ref="D429:D442" si="10">C429-B429</f>
        <v>928389.91999999993</v>
      </c>
      <c r="E429" s="20"/>
    </row>
    <row r="430" spans="1:6" ht="13.8" x14ac:dyDescent="0.3">
      <c r="A430" s="50" t="s">
        <v>307</v>
      </c>
      <c r="B430" s="22">
        <v>-30418.19</v>
      </c>
      <c r="C430" s="22">
        <v>-30418.19</v>
      </c>
      <c r="D430" s="22">
        <f t="shared" si="10"/>
        <v>0</v>
      </c>
      <c r="E430" s="22"/>
    </row>
    <row r="431" spans="1:6" ht="13.8" x14ac:dyDescent="0.3">
      <c r="A431" s="50" t="s">
        <v>308</v>
      </c>
      <c r="B431" s="22">
        <v>9555687.7400000002</v>
      </c>
      <c r="C431" s="22">
        <v>9555687.7400000002</v>
      </c>
      <c r="D431" s="22">
        <f t="shared" si="10"/>
        <v>0</v>
      </c>
      <c r="E431" s="22"/>
    </row>
    <row r="432" spans="1:6" ht="13.8" x14ac:dyDescent="0.3">
      <c r="A432" s="50" t="s">
        <v>309</v>
      </c>
      <c r="B432" s="22">
        <v>7802516.7999999998</v>
      </c>
      <c r="C432" s="22">
        <v>7870532.1699999999</v>
      </c>
      <c r="D432" s="22">
        <f t="shared" si="10"/>
        <v>68015.370000000112</v>
      </c>
      <c r="E432" s="22"/>
    </row>
    <row r="433" spans="1:5" ht="13.8" x14ac:dyDescent="0.3">
      <c r="A433" s="50" t="s">
        <v>310</v>
      </c>
      <c r="B433" s="22">
        <v>6325242.6500000004</v>
      </c>
      <c r="C433" s="22">
        <v>6325242.6500000004</v>
      </c>
      <c r="D433" s="22">
        <f t="shared" si="10"/>
        <v>0</v>
      </c>
      <c r="E433" s="22"/>
    </row>
    <row r="434" spans="1:5" ht="13.8" x14ac:dyDescent="0.3">
      <c r="A434" s="50" t="s">
        <v>311</v>
      </c>
      <c r="B434" s="22">
        <v>14004518.77</v>
      </c>
      <c r="C434" s="22">
        <v>14004518.77</v>
      </c>
      <c r="D434" s="22">
        <f t="shared" si="10"/>
        <v>0</v>
      </c>
      <c r="E434" s="22"/>
    </row>
    <row r="435" spans="1:5" ht="13.8" x14ac:dyDescent="0.3">
      <c r="A435" s="50" t="s">
        <v>312</v>
      </c>
      <c r="B435" s="22">
        <v>396842.32</v>
      </c>
      <c r="C435" s="22">
        <v>727365.41</v>
      </c>
      <c r="D435" s="22">
        <f t="shared" si="10"/>
        <v>330523.09000000003</v>
      </c>
      <c r="E435" s="22"/>
    </row>
    <row r="436" spans="1:5" ht="13.8" x14ac:dyDescent="0.3">
      <c r="A436" s="50" t="s">
        <v>313</v>
      </c>
      <c r="B436" s="22">
        <v>11263884.67</v>
      </c>
      <c r="C436" s="22">
        <v>12072233.859999999</v>
      </c>
      <c r="D436" s="22">
        <f t="shared" si="10"/>
        <v>808349.18999999948</v>
      </c>
      <c r="E436" s="22"/>
    </row>
    <row r="437" spans="1:5" ht="13.8" x14ac:dyDescent="0.3">
      <c r="A437" s="50" t="s">
        <v>314</v>
      </c>
      <c r="B437" s="22"/>
      <c r="C437" s="22">
        <v>5484958.1600000001</v>
      </c>
      <c r="D437" s="22">
        <f t="shared" si="10"/>
        <v>5484958.1600000001</v>
      </c>
      <c r="E437" s="22"/>
    </row>
    <row r="438" spans="1:5" ht="13.8" x14ac:dyDescent="0.3">
      <c r="A438" s="50" t="s">
        <v>315</v>
      </c>
      <c r="B438" s="22">
        <v>-2068707.62</v>
      </c>
      <c r="C438" s="22">
        <v>-2853101.36</v>
      </c>
      <c r="D438" s="22">
        <f t="shared" si="10"/>
        <v>-784393.73999999976</v>
      </c>
      <c r="E438" s="22"/>
    </row>
    <row r="439" spans="1:5" ht="13.8" x14ac:dyDescent="0.3">
      <c r="A439" s="50" t="s">
        <v>316</v>
      </c>
      <c r="B439" s="22">
        <v>-16004354.57</v>
      </c>
      <c r="C439" s="22">
        <v>-16004354.57</v>
      </c>
      <c r="D439" s="22">
        <f t="shared" si="10"/>
        <v>0</v>
      </c>
      <c r="E439" s="22"/>
    </row>
    <row r="440" spans="1:5" ht="13.8" x14ac:dyDescent="0.3">
      <c r="A440" s="50" t="s">
        <v>317</v>
      </c>
      <c r="B440" s="22">
        <v>-3214931.8</v>
      </c>
      <c r="C440" s="22">
        <v>-3819726.8</v>
      </c>
      <c r="D440" s="22">
        <f t="shared" si="10"/>
        <v>-604795</v>
      </c>
      <c r="E440" s="22"/>
    </row>
    <row r="441" spans="1:5" ht="13.8" x14ac:dyDescent="0.3">
      <c r="A441" s="50" t="s">
        <v>318</v>
      </c>
      <c r="B441" s="22">
        <v>-15674065.26</v>
      </c>
      <c r="C441" s="22">
        <v>-17104865.5</v>
      </c>
      <c r="D441" s="22">
        <f t="shared" si="10"/>
        <v>-1430800.2400000002</v>
      </c>
      <c r="E441" s="22"/>
    </row>
    <row r="442" spans="1:5" ht="13.8" x14ac:dyDescent="0.3">
      <c r="A442" s="50" t="s">
        <v>319</v>
      </c>
      <c r="B442" s="22">
        <v>-2469700.42</v>
      </c>
      <c r="C442" s="22">
        <v>-2469700.42</v>
      </c>
      <c r="D442" s="22">
        <f t="shared" si="10"/>
        <v>0</v>
      </c>
      <c r="E442" s="22"/>
    </row>
    <row r="443" spans="1:5" ht="13.8" x14ac:dyDescent="0.3">
      <c r="A443" s="50" t="s">
        <v>320</v>
      </c>
      <c r="B443" s="22">
        <v>-0.69</v>
      </c>
      <c r="C443" s="22">
        <v>-2.2999999999999998</v>
      </c>
      <c r="D443" s="22">
        <f>C443-B443</f>
        <v>-1.6099999999999999</v>
      </c>
      <c r="E443" s="22"/>
    </row>
    <row r="444" spans="1:5" ht="13.8" x14ac:dyDescent="0.3">
      <c r="A444" s="23"/>
      <c r="B444" s="22"/>
      <c r="C444" s="22"/>
      <c r="D444" s="22"/>
      <c r="E444" s="22"/>
    </row>
    <row r="445" spans="1:5" x14ac:dyDescent="0.25">
      <c r="B445" s="102">
        <f>SUM(B429:B444)</f>
        <v>12908789.030000011</v>
      </c>
      <c r="C445" s="102">
        <f>SUM(C429:C444)</f>
        <v>17709034.169999991</v>
      </c>
      <c r="D445" s="102">
        <f>SUM(D429:D444)</f>
        <v>4800245.1399999997</v>
      </c>
      <c r="E445" s="114"/>
    </row>
    <row r="453" spans="1:4" x14ac:dyDescent="0.25">
      <c r="A453" s="11" t="s">
        <v>321</v>
      </c>
    </row>
    <row r="454" spans="1:4" x14ac:dyDescent="0.25">
      <c r="A454" s="98" t="s">
        <v>322</v>
      </c>
      <c r="B454" s="75" t="s">
        <v>42</v>
      </c>
      <c r="C454" s="18" t="s">
        <v>43</v>
      </c>
      <c r="D454" s="18" t="s">
        <v>44</v>
      </c>
    </row>
    <row r="455" spans="1:4" ht="13.8" x14ac:dyDescent="0.3">
      <c r="A455" s="100" t="s">
        <v>323</v>
      </c>
      <c r="B455" s="51">
        <v>924731.44</v>
      </c>
      <c r="C455" s="77">
        <v>20730.3</v>
      </c>
      <c r="D455" s="51">
        <f t="shared" ref="D455:D471" si="11">C455-B455</f>
        <v>-904001.1399999999</v>
      </c>
    </row>
    <row r="456" spans="1:4" ht="13.8" x14ac:dyDescent="0.3">
      <c r="A456" s="100" t="s">
        <v>324</v>
      </c>
      <c r="B456" s="51">
        <v>41121.699999999997</v>
      </c>
      <c r="C456" s="77">
        <v>59482.26</v>
      </c>
      <c r="D456" s="51">
        <f t="shared" si="11"/>
        <v>18360.560000000005</v>
      </c>
    </row>
    <row r="457" spans="1:4" ht="13.8" x14ac:dyDescent="0.3">
      <c r="A457" s="100" t="s">
        <v>325</v>
      </c>
      <c r="B457" s="51">
        <v>13953.81</v>
      </c>
      <c r="C457" s="77">
        <v>14939.98</v>
      </c>
      <c r="D457" s="51">
        <f t="shared" si="11"/>
        <v>986.17000000000007</v>
      </c>
    </row>
    <row r="458" spans="1:4" ht="13.8" x14ac:dyDescent="0.3">
      <c r="A458" s="100" t="s">
        <v>326</v>
      </c>
      <c r="B458" s="51">
        <v>238954.58</v>
      </c>
      <c r="C458" s="77">
        <v>1563390.45</v>
      </c>
      <c r="D458" s="51">
        <f t="shared" si="11"/>
        <v>1324435.8699999999</v>
      </c>
    </row>
    <row r="459" spans="1:4" ht="13.8" x14ac:dyDescent="0.3">
      <c r="A459" s="100" t="s">
        <v>327</v>
      </c>
      <c r="B459" s="51">
        <v>606564.67000000004</v>
      </c>
      <c r="C459" s="77">
        <v>449652.22</v>
      </c>
      <c r="D459" s="51">
        <f t="shared" si="11"/>
        <v>-156912.45000000007</v>
      </c>
    </row>
    <row r="460" spans="1:4" ht="13.8" x14ac:dyDescent="0.3">
      <c r="A460" s="100" t="s">
        <v>328</v>
      </c>
      <c r="B460" s="51">
        <v>14424.78</v>
      </c>
      <c r="C460" s="77">
        <v>0</v>
      </c>
      <c r="D460" s="51">
        <f t="shared" si="11"/>
        <v>-14424.78</v>
      </c>
    </row>
    <row r="461" spans="1:4" ht="13.8" x14ac:dyDescent="0.3">
      <c r="A461" s="100" t="s">
        <v>329</v>
      </c>
      <c r="B461" s="51">
        <v>34698.99</v>
      </c>
      <c r="C461" s="77">
        <v>13980.97</v>
      </c>
      <c r="D461" s="51">
        <f t="shared" si="11"/>
        <v>-20718.019999999997</v>
      </c>
    </row>
    <row r="462" spans="1:4" ht="13.8" x14ac:dyDescent="0.3">
      <c r="A462" s="100" t="s">
        <v>330</v>
      </c>
      <c r="B462" s="51">
        <v>1352963.88</v>
      </c>
      <c r="C462" s="77">
        <v>1459528.68</v>
      </c>
      <c r="D462" s="51">
        <f t="shared" si="11"/>
        <v>106564.80000000005</v>
      </c>
    </row>
    <row r="463" spans="1:4" ht="13.8" x14ac:dyDescent="0.3">
      <c r="A463" s="100" t="s">
        <v>331</v>
      </c>
      <c r="B463" s="51">
        <v>2082798.71</v>
      </c>
      <c r="C463" s="77">
        <v>175651.92</v>
      </c>
      <c r="D463" s="51">
        <f t="shared" si="11"/>
        <v>-1907146.79</v>
      </c>
    </row>
    <row r="464" spans="1:4" ht="13.8" x14ac:dyDescent="0.3">
      <c r="A464" s="100" t="s">
        <v>332</v>
      </c>
      <c r="B464" s="51">
        <v>239209.78</v>
      </c>
      <c r="C464" s="77">
        <v>0</v>
      </c>
      <c r="D464" s="51">
        <f t="shared" si="11"/>
        <v>-239209.78</v>
      </c>
    </row>
    <row r="465" spans="1:4" ht="13.8" x14ac:dyDescent="0.3">
      <c r="A465" s="100" t="s">
        <v>333</v>
      </c>
      <c r="B465" s="51">
        <v>83015.929999999993</v>
      </c>
      <c r="C465" s="77">
        <v>0</v>
      </c>
      <c r="D465" s="51">
        <f t="shared" si="11"/>
        <v>-83015.929999999993</v>
      </c>
    </row>
    <row r="466" spans="1:4" ht="13.8" x14ac:dyDescent="0.3">
      <c r="A466" s="115" t="s">
        <v>334</v>
      </c>
      <c r="B466" s="116">
        <v>2191092.52</v>
      </c>
      <c r="C466" s="77">
        <v>0</v>
      </c>
      <c r="D466" s="51">
        <f t="shared" si="11"/>
        <v>-2191092.52</v>
      </c>
    </row>
    <row r="467" spans="1:4" ht="13.8" x14ac:dyDescent="0.3">
      <c r="A467" s="100" t="s">
        <v>335</v>
      </c>
      <c r="B467" s="51">
        <v>1245413.46</v>
      </c>
      <c r="C467" s="77">
        <v>296931.31</v>
      </c>
      <c r="D467" s="51">
        <f t="shared" si="11"/>
        <v>-948482.14999999991</v>
      </c>
    </row>
    <row r="468" spans="1:4" ht="13.8" x14ac:dyDescent="0.3">
      <c r="A468" s="100" t="s">
        <v>336</v>
      </c>
      <c r="B468" s="51">
        <v>15334.39</v>
      </c>
      <c r="C468" s="77">
        <v>0</v>
      </c>
      <c r="D468" s="51">
        <f t="shared" si="11"/>
        <v>-15334.39</v>
      </c>
    </row>
    <row r="469" spans="1:4" x14ac:dyDescent="0.25">
      <c r="A469" s="100" t="s">
        <v>337</v>
      </c>
      <c r="B469" s="79">
        <v>0</v>
      </c>
      <c r="C469" s="79">
        <v>0</v>
      </c>
      <c r="D469" s="117">
        <v>0</v>
      </c>
    </row>
    <row r="470" spans="1:4" ht="13.8" x14ac:dyDescent="0.3">
      <c r="A470" s="100" t="s">
        <v>338</v>
      </c>
      <c r="B470" s="79">
        <v>0</v>
      </c>
      <c r="C470" s="77">
        <v>63387.85</v>
      </c>
      <c r="D470" s="51">
        <f t="shared" si="11"/>
        <v>63387.85</v>
      </c>
    </row>
    <row r="471" spans="1:4" ht="13.8" x14ac:dyDescent="0.3">
      <c r="A471" s="100" t="s">
        <v>339</v>
      </c>
      <c r="B471" s="79">
        <v>0</v>
      </c>
      <c r="C471" s="77">
        <v>883448.57</v>
      </c>
      <c r="D471" s="51">
        <f t="shared" si="11"/>
        <v>883448.57</v>
      </c>
    </row>
    <row r="472" spans="1:4" ht="13.8" x14ac:dyDescent="0.3">
      <c r="A472" s="100" t="s">
        <v>340</v>
      </c>
      <c r="B472" s="79">
        <v>0</v>
      </c>
      <c r="C472" s="77">
        <v>465086.81</v>
      </c>
      <c r="D472" s="51">
        <f>C472-B472</f>
        <v>465086.81</v>
      </c>
    </row>
    <row r="473" spans="1:4" ht="13.8" x14ac:dyDescent="0.3">
      <c r="A473" s="118"/>
      <c r="B473" s="116"/>
      <c r="C473" s="77"/>
      <c r="D473" s="51"/>
    </row>
    <row r="474" spans="1:4" x14ac:dyDescent="0.25">
      <c r="B474" s="102">
        <f>SUM(B455:B473)</f>
        <v>9084278.6400000006</v>
      </c>
      <c r="C474" s="102">
        <f>SUM(C455:C473)</f>
        <v>5466211.3200000003</v>
      </c>
      <c r="D474" s="102">
        <f>SUM(D455:D473)</f>
        <v>-3618067.3200000003</v>
      </c>
    </row>
    <row r="479" spans="1:4" x14ac:dyDescent="0.25">
      <c r="A479" s="98" t="s">
        <v>341</v>
      </c>
      <c r="B479" s="75" t="s">
        <v>44</v>
      </c>
      <c r="C479" s="18" t="s">
        <v>342</v>
      </c>
      <c r="D479" s="7"/>
    </row>
    <row r="480" spans="1:4" ht="13.8" x14ac:dyDescent="0.3">
      <c r="A480" s="48" t="s">
        <v>343</v>
      </c>
      <c r="B480" s="111">
        <v>17271824.620000001</v>
      </c>
      <c r="C480" s="20"/>
      <c r="D480" s="35"/>
    </row>
    <row r="481" spans="1:6" ht="13.8" x14ac:dyDescent="0.3">
      <c r="A481" s="50" t="s">
        <v>344</v>
      </c>
      <c r="B481" s="38">
        <v>-16130626.890000001</v>
      </c>
      <c r="C481" s="22"/>
      <c r="D481" s="35"/>
    </row>
    <row r="482" spans="1:6" ht="13.8" x14ac:dyDescent="0.3">
      <c r="A482" s="21" t="s">
        <v>345</v>
      </c>
      <c r="B482" s="119">
        <f>SUM(B480:B481)</f>
        <v>1141197.7300000004</v>
      </c>
      <c r="C482" s="22"/>
      <c r="D482" s="35"/>
    </row>
    <row r="483" spans="1:6" ht="13.8" x14ac:dyDescent="0.3">
      <c r="A483" s="50" t="s">
        <v>346</v>
      </c>
      <c r="B483" s="51">
        <v>1358140.14</v>
      </c>
      <c r="C483" s="22"/>
      <c r="D483" s="35"/>
    </row>
    <row r="484" spans="1:6" ht="13.8" x14ac:dyDescent="0.3">
      <c r="A484" s="50" t="s">
        <v>347</v>
      </c>
      <c r="B484" s="38">
        <v>195395.5</v>
      </c>
      <c r="C484" s="22"/>
      <c r="D484" s="35"/>
    </row>
    <row r="485" spans="1:6" ht="13.8" x14ac:dyDescent="0.3">
      <c r="A485" s="50" t="s">
        <v>348</v>
      </c>
      <c r="B485" s="38">
        <v>5518.19</v>
      </c>
      <c r="C485" s="22"/>
      <c r="D485" s="35"/>
    </row>
    <row r="486" spans="1:6" ht="13.8" x14ac:dyDescent="0.3">
      <c r="A486" s="50" t="s">
        <v>349</v>
      </c>
      <c r="B486" s="38">
        <v>715244.05</v>
      </c>
      <c r="C486" s="22"/>
      <c r="D486" s="35"/>
    </row>
    <row r="487" spans="1:6" ht="13.8" x14ac:dyDescent="0.3">
      <c r="A487" s="50" t="s">
        <v>350</v>
      </c>
      <c r="B487" s="22">
        <v>1919677.16</v>
      </c>
      <c r="C487" s="22"/>
      <c r="D487" s="35"/>
    </row>
    <row r="488" spans="1:6" ht="13.8" x14ac:dyDescent="0.3">
      <c r="A488" s="21" t="s">
        <v>351</v>
      </c>
      <c r="B488" s="119">
        <f>SUM(B483:B487)</f>
        <v>4193975.04</v>
      </c>
      <c r="C488" s="22"/>
      <c r="D488" s="35"/>
      <c r="E488" s="7"/>
      <c r="F488" s="7"/>
    </row>
    <row r="489" spans="1:6" ht="13.8" x14ac:dyDescent="0.3">
      <c r="A489" s="23"/>
      <c r="B489" s="41"/>
      <c r="C489" s="24"/>
      <c r="D489" s="35"/>
      <c r="E489" s="7"/>
      <c r="F489" s="7"/>
    </row>
    <row r="490" spans="1:6" x14ac:dyDescent="0.25">
      <c r="B490" s="81">
        <f>B482+B488</f>
        <v>5335172.7700000005</v>
      </c>
      <c r="C490" s="18"/>
      <c r="D490" s="7"/>
      <c r="E490" s="7"/>
      <c r="F490" s="7"/>
    </row>
    <row r="491" spans="1:6" x14ac:dyDescent="0.25">
      <c r="B491" s="108"/>
      <c r="C491" s="61"/>
      <c r="D491" s="7"/>
      <c r="E491" s="7"/>
      <c r="F491" s="7"/>
    </row>
    <row r="492" spans="1:6" x14ac:dyDescent="0.25">
      <c r="B492" s="108"/>
      <c r="C492" s="61"/>
      <c r="D492" s="7"/>
      <c r="E492" s="7"/>
      <c r="F492" s="7"/>
    </row>
    <row r="493" spans="1:6" x14ac:dyDescent="0.25">
      <c r="E493" s="7"/>
      <c r="F493" s="7"/>
    </row>
    <row r="494" spans="1:6" x14ac:dyDescent="0.25">
      <c r="A494" s="11" t="s">
        <v>352</v>
      </c>
      <c r="E494" s="7"/>
      <c r="F494" s="7"/>
    </row>
    <row r="495" spans="1:6" x14ac:dyDescent="0.25">
      <c r="A495" s="11" t="s">
        <v>353</v>
      </c>
      <c r="E495" s="7"/>
      <c r="F495" s="7"/>
    </row>
    <row r="496" spans="1:6" x14ac:dyDescent="0.25">
      <c r="A496" s="120" t="s">
        <v>354</v>
      </c>
      <c r="B496" s="121"/>
      <c r="C496" s="121"/>
      <c r="D496" s="122"/>
      <c r="E496" s="7"/>
      <c r="F496" s="7"/>
    </row>
    <row r="497" spans="1:6" x14ac:dyDescent="0.25">
      <c r="A497" s="123" t="s">
        <v>355</v>
      </c>
      <c r="B497" s="124"/>
      <c r="C497" s="124"/>
      <c r="D497" s="125"/>
      <c r="E497" s="7"/>
      <c r="F497" s="126"/>
    </row>
    <row r="498" spans="1:6" x14ac:dyDescent="0.25">
      <c r="A498" s="127" t="s">
        <v>356</v>
      </c>
      <c r="B498" s="128"/>
      <c r="C498" s="128"/>
      <c r="D498" s="129"/>
      <c r="E498" s="7"/>
      <c r="F498" s="126"/>
    </row>
    <row r="499" spans="1:6" x14ac:dyDescent="0.25">
      <c r="A499" s="130" t="s">
        <v>357</v>
      </c>
      <c r="B499" s="131"/>
      <c r="D499" s="132">
        <v>55048582.43</v>
      </c>
      <c r="E499" s="7"/>
      <c r="F499" s="126"/>
    </row>
    <row r="500" spans="1:6" x14ac:dyDescent="0.25">
      <c r="A500" s="133"/>
      <c r="B500" s="133"/>
      <c r="C500" s="7"/>
      <c r="E500" s="7"/>
      <c r="F500" s="126"/>
    </row>
    <row r="501" spans="1:6" x14ac:dyDescent="0.25">
      <c r="A501" s="134" t="s">
        <v>358</v>
      </c>
      <c r="B501" s="134"/>
      <c r="C501" s="135"/>
      <c r="D501" s="136">
        <f>SUM(C501:C506)</f>
        <v>6.41</v>
      </c>
      <c r="E501" s="7"/>
      <c r="F501" s="7"/>
    </row>
    <row r="502" spans="1:6" ht="13.8" x14ac:dyDescent="0.25">
      <c r="A502" s="137" t="s">
        <v>359</v>
      </c>
      <c r="B502" s="137"/>
      <c r="C502" s="138" t="s">
        <v>360</v>
      </c>
      <c r="D502" s="139"/>
      <c r="E502" s="7"/>
      <c r="F502" s="7"/>
    </row>
    <row r="503" spans="1:6" ht="13.8" x14ac:dyDescent="0.25">
      <c r="A503" s="137" t="s">
        <v>361</v>
      </c>
      <c r="B503" s="137"/>
      <c r="C503" s="138" t="s">
        <v>360</v>
      </c>
      <c r="D503" s="139"/>
      <c r="E503" s="7"/>
      <c r="F503" s="126"/>
    </row>
    <row r="504" spans="1:6" ht="13.8" x14ac:dyDescent="0.25">
      <c r="A504" s="137" t="s">
        <v>362</v>
      </c>
      <c r="B504" s="137"/>
      <c r="C504" s="138" t="s">
        <v>360</v>
      </c>
      <c r="D504" s="139"/>
      <c r="E504" s="7"/>
      <c r="F504" s="7"/>
    </row>
    <row r="505" spans="1:6" ht="13.8" x14ac:dyDescent="0.25">
      <c r="A505" s="137" t="s">
        <v>363</v>
      </c>
      <c r="B505" s="137"/>
      <c r="C505" s="138" t="s">
        <v>360</v>
      </c>
      <c r="D505" s="139"/>
      <c r="E505" s="7"/>
      <c r="F505" s="7"/>
    </row>
    <row r="506" spans="1:6" ht="13.8" x14ac:dyDescent="0.25">
      <c r="A506" s="140" t="s">
        <v>364</v>
      </c>
      <c r="B506" s="141"/>
      <c r="C506" s="138">
        <v>6.41</v>
      </c>
      <c r="D506" s="139"/>
      <c r="E506" s="7"/>
      <c r="F506" s="7"/>
    </row>
    <row r="507" spans="1:6" x14ac:dyDescent="0.25">
      <c r="A507" s="133"/>
      <c r="B507" s="133"/>
      <c r="C507" s="7"/>
      <c r="E507" s="7"/>
      <c r="F507" s="7"/>
    </row>
    <row r="508" spans="1:6" x14ac:dyDescent="0.25">
      <c r="A508" s="134" t="s">
        <v>365</v>
      </c>
      <c r="B508" s="134"/>
      <c r="C508" s="135"/>
      <c r="D508" s="142">
        <f>SUM(C508:C512)</f>
        <v>3936985.4</v>
      </c>
      <c r="E508" s="7"/>
      <c r="F508" s="7"/>
    </row>
    <row r="509" spans="1:6" ht="13.8" x14ac:dyDescent="0.25">
      <c r="A509" s="137" t="s">
        <v>366</v>
      </c>
      <c r="B509" s="137"/>
      <c r="C509" s="138" t="s">
        <v>360</v>
      </c>
      <c r="D509" s="139"/>
      <c r="E509" s="7"/>
      <c r="F509" s="7"/>
    </row>
    <row r="510" spans="1:6" ht="13.8" x14ac:dyDescent="0.25">
      <c r="A510" s="137" t="s">
        <v>367</v>
      </c>
      <c r="B510" s="137"/>
      <c r="C510" s="138" t="s">
        <v>360</v>
      </c>
      <c r="D510" s="139"/>
      <c r="E510" s="7"/>
      <c r="F510" s="7"/>
    </row>
    <row r="511" spans="1:6" ht="13.8" x14ac:dyDescent="0.25">
      <c r="A511" s="137" t="s">
        <v>368</v>
      </c>
      <c r="B511" s="137"/>
      <c r="C511" s="138" t="s">
        <v>360</v>
      </c>
      <c r="D511" s="139"/>
      <c r="E511" s="7"/>
      <c r="F511" s="7"/>
    </row>
    <row r="512" spans="1:6" ht="13.8" x14ac:dyDescent="0.25">
      <c r="A512" s="143" t="s">
        <v>369</v>
      </c>
      <c r="B512" s="144"/>
      <c r="C512" s="145">
        <v>3936985.4</v>
      </c>
      <c r="D512" s="146"/>
      <c r="E512" s="7"/>
      <c r="F512" s="7"/>
    </row>
    <row r="513" spans="1:7" x14ac:dyDescent="0.25">
      <c r="A513" s="133"/>
      <c r="B513" s="133"/>
      <c r="E513" s="7"/>
      <c r="F513" s="7"/>
    </row>
    <row r="514" spans="1:7" x14ac:dyDescent="0.25">
      <c r="A514" s="147" t="s">
        <v>370</v>
      </c>
      <c r="B514" s="147"/>
      <c r="D514" s="132">
        <f>+D499+D501-D508</f>
        <v>51111603.439999998</v>
      </c>
      <c r="E514" s="148"/>
      <c r="F514" s="149"/>
      <c r="G514" s="150"/>
    </row>
    <row r="515" spans="1:7" x14ac:dyDescent="0.25">
      <c r="A515" s="107"/>
      <c r="B515" s="107"/>
      <c r="C515" s="107"/>
      <c r="D515" s="77"/>
      <c r="E515" s="7"/>
      <c r="F515" s="7"/>
    </row>
    <row r="516" spans="1:7" x14ac:dyDescent="0.25">
      <c r="A516" s="120" t="s">
        <v>371</v>
      </c>
      <c r="B516" s="121"/>
      <c r="C516" s="121"/>
      <c r="D516" s="122"/>
      <c r="E516" s="7"/>
      <c r="F516" s="7"/>
    </row>
    <row r="517" spans="1:7" x14ac:dyDescent="0.25">
      <c r="A517" s="123" t="s">
        <v>355</v>
      </c>
      <c r="B517" s="124"/>
      <c r="C517" s="124"/>
      <c r="D517" s="125"/>
      <c r="E517" s="7"/>
      <c r="F517" s="7"/>
    </row>
    <row r="518" spans="1:7" x14ac:dyDescent="0.25">
      <c r="A518" s="127" t="s">
        <v>356</v>
      </c>
      <c r="B518" s="128"/>
      <c r="C518" s="128"/>
      <c r="D518" s="129"/>
      <c r="E518" s="7"/>
      <c r="F518" s="7"/>
    </row>
    <row r="519" spans="1:7" x14ac:dyDescent="0.25">
      <c r="A519" s="130" t="s">
        <v>372</v>
      </c>
      <c r="B519" s="131"/>
      <c r="D519" s="132">
        <v>54397824.600000001</v>
      </c>
      <c r="E519" s="7"/>
      <c r="F519" s="7"/>
    </row>
    <row r="520" spans="1:7" x14ac:dyDescent="0.25">
      <c r="A520" s="133"/>
      <c r="B520" s="133"/>
      <c r="E520" s="7"/>
      <c r="F520" s="7"/>
    </row>
    <row r="521" spans="1:7" x14ac:dyDescent="0.25">
      <c r="A521" s="151" t="s">
        <v>373</v>
      </c>
      <c r="B521" s="151"/>
      <c r="C521" s="135"/>
      <c r="D521" s="152">
        <f>SUM(C521:C538)</f>
        <v>4481352.26</v>
      </c>
      <c r="E521" s="7"/>
      <c r="F521" s="7"/>
    </row>
    <row r="522" spans="1:7" ht="13.8" x14ac:dyDescent="0.25">
      <c r="A522" s="137" t="s">
        <v>374</v>
      </c>
      <c r="B522" s="137"/>
      <c r="C522" s="153">
        <v>1211601.08</v>
      </c>
      <c r="D522" s="154"/>
      <c r="E522" s="7"/>
      <c r="F522" s="7"/>
    </row>
    <row r="523" spans="1:7" ht="13.8" x14ac:dyDescent="0.25">
      <c r="A523" s="137" t="s">
        <v>375</v>
      </c>
      <c r="B523" s="137"/>
      <c r="C523" s="153">
        <v>195395.5</v>
      </c>
      <c r="D523" s="154"/>
      <c r="E523" s="7"/>
      <c r="F523" s="7"/>
    </row>
    <row r="524" spans="1:7" ht="13.8" x14ac:dyDescent="0.25">
      <c r="A524" s="137" t="s">
        <v>376</v>
      </c>
      <c r="B524" s="137"/>
      <c r="C524" s="153">
        <v>2759.09</v>
      </c>
      <c r="D524" s="154"/>
      <c r="E524" s="7"/>
      <c r="F524" s="7"/>
    </row>
    <row r="525" spans="1:7" ht="13.8" x14ac:dyDescent="0.25">
      <c r="A525" s="137" t="s">
        <v>377</v>
      </c>
      <c r="B525" s="137"/>
      <c r="C525" s="153">
        <v>0</v>
      </c>
      <c r="D525" s="154"/>
      <c r="E525" s="7"/>
      <c r="F525" s="7"/>
    </row>
    <row r="526" spans="1:7" ht="13.8" x14ac:dyDescent="0.25">
      <c r="A526" s="137" t="s">
        <v>378</v>
      </c>
      <c r="B526" s="137"/>
      <c r="C526" s="153">
        <v>0</v>
      </c>
      <c r="D526" s="154"/>
      <c r="E526" s="7"/>
      <c r="F526" s="126"/>
    </row>
    <row r="527" spans="1:7" ht="13.8" x14ac:dyDescent="0.25">
      <c r="A527" s="137" t="s">
        <v>379</v>
      </c>
      <c r="B527" s="137"/>
      <c r="C527" s="153">
        <v>1930398.86</v>
      </c>
      <c r="D527" s="154"/>
      <c r="E527" s="7"/>
      <c r="F527" s="7"/>
    </row>
    <row r="528" spans="1:7" ht="13.8" x14ac:dyDescent="0.25">
      <c r="A528" s="137" t="s">
        <v>380</v>
      </c>
      <c r="B528" s="137"/>
      <c r="C528" s="153" t="s">
        <v>360</v>
      </c>
      <c r="D528" s="154"/>
      <c r="E528" s="7"/>
      <c r="F528" s="126"/>
    </row>
    <row r="529" spans="1:6" ht="13.8" x14ac:dyDescent="0.25">
      <c r="A529" s="137" t="s">
        <v>381</v>
      </c>
      <c r="B529" s="137"/>
      <c r="C529" s="153" t="s">
        <v>360</v>
      </c>
      <c r="D529" s="154"/>
      <c r="E529" s="7"/>
      <c r="F529" s="7"/>
    </row>
    <row r="530" spans="1:6" ht="13.8" x14ac:dyDescent="0.25">
      <c r="A530" s="137" t="s">
        <v>382</v>
      </c>
      <c r="B530" s="137"/>
      <c r="C530" s="153" t="s">
        <v>360</v>
      </c>
      <c r="D530" s="154"/>
      <c r="E530" s="7"/>
      <c r="F530" s="126"/>
    </row>
    <row r="531" spans="1:6" ht="13.8" x14ac:dyDescent="0.25">
      <c r="A531" s="137" t="s">
        <v>383</v>
      </c>
      <c r="B531" s="137"/>
      <c r="C531" s="153">
        <v>1141197.73</v>
      </c>
      <c r="D531" s="154"/>
      <c r="E531" s="7"/>
      <c r="F531" s="126"/>
    </row>
    <row r="532" spans="1:6" ht="13.8" x14ac:dyDescent="0.25">
      <c r="A532" s="137" t="s">
        <v>384</v>
      </c>
      <c r="B532" s="137"/>
      <c r="C532" s="153" t="s">
        <v>360</v>
      </c>
      <c r="D532" s="154"/>
      <c r="E532" s="7"/>
      <c r="F532" s="126"/>
    </row>
    <row r="533" spans="1:6" ht="13.8" x14ac:dyDescent="0.25">
      <c r="A533" s="137" t="s">
        <v>385</v>
      </c>
      <c r="B533" s="137"/>
      <c r="C533" s="153" t="s">
        <v>360</v>
      </c>
      <c r="D533" s="154"/>
      <c r="E533" s="7"/>
      <c r="F533" s="126"/>
    </row>
    <row r="534" spans="1:6" ht="13.8" x14ac:dyDescent="0.25">
      <c r="A534" s="137" t="s">
        <v>386</v>
      </c>
      <c r="B534" s="137"/>
      <c r="C534" s="153" t="s">
        <v>360</v>
      </c>
      <c r="D534" s="154"/>
      <c r="E534" s="7"/>
      <c r="F534" s="155"/>
    </row>
    <row r="535" spans="1:6" ht="13.8" x14ac:dyDescent="0.25">
      <c r="A535" s="137" t="s">
        <v>387</v>
      </c>
      <c r="B535" s="137"/>
      <c r="C535" s="153" t="s">
        <v>360</v>
      </c>
      <c r="D535" s="154"/>
      <c r="E535" s="7"/>
      <c r="F535" s="7"/>
    </row>
    <row r="536" spans="1:6" ht="13.8" x14ac:dyDescent="0.25">
      <c r="A536" s="137" t="s">
        <v>388</v>
      </c>
      <c r="B536" s="137"/>
      <c r="C536" s="153" t="s">
        <v>360</v>
      </c>
      <c r="D536" s="154"/>
      <c r="E536" s="7"/>
      <c r="F536" s="7"/>
    </row>
    <row r="537" spans="1:6" ht="13.8" x14ac:dyDescent="0.25">
      <c r="A537" s="137" t="s">
        <v>389</v>
      </c>
      <c r="B537" s="137"/>
      <c r="C537" s="153" t="s">
        <v>360</v>
      </c>
      <c r="D537" s="154"/>
      <c r="E537" s="7"/>
      <c r="F537" s="7"/>
    </row>
    <row r="538" spans="1:6" ht="13.8" x14ac:dyDescent="0.25">
      <c r="A538" s="156" t="s">
        <v>390</v>
      </c>
      <c r="B538" s="157"/>
      <c r="C538" s="153">
        <v>0</v>
      </c>
      <c r="D538" s="154"/>
      <c r="E538" s="7"/>
      <c r="F538" s="7"/>
    </row>
    <row r="539" spans="1:6" x14ac:dyDescent="0.25">
      <c r="A539" s="151" t="s">
        <v>391</v>
      </c>
      <c r="B539" s="151"/>
      <c r="C539" s="158"/>
      <c r="D539" s="152">
        <f>SUM(C539:C546)</f>
        <v>5145795.6500000004</v>
      </c>
      <c r="E539" s="7"/>
      <c r="F539" s="7"/>
    </row>
    <row r="540" spans="1:6" ht="13.8" x14ac:dyDescent="0.25">
      <c r="A540" s="137" t="s">
        <v>392</v>
      </c>
      <c r="B540" s="137"/>
      <c r="C540" s="153">
        <v>5145795.6500000004</v>
      </c>
      <c r="D540" s="154"/>
      <c r="E540" s="7"/>
      <c r="F540" s="7"/>
    </row>
    <row r="541" spans="1:6" ht="13.8" x14ac:dyDescent="0.25">
      <c r="A541" s="137" t="s">
        <v>393</v>
      </c>
      <c r="B541" s="137"/>
      <c r="C541" s="153" t="s">
        <v>360</v>
      </c>
      <c r="D541" s="154"/>
      <c r="E541" s="7"/>
      <c r="F541" s="7"/>
    </row>
    <row r="542" spans="1:6" ht="13.8" x14ac:dyDescent="0.25">
      <c r="A542" s="137" t="s">
        <v>394</v>
      </c>
      <c r="B542" s="137"/>
      <c r="C542" s="153" t="s">
        <v>360</v>
      </c>
      <c r="D542" s="154"/>
      <c r="E542" s="7"/>
      <c r="F542" s="7"/>
    </row>
    <row r="543" spans="1:6" ht="13.8" x14ac:dyDescent="0.25">
      <c r="A543" s="137" t="s">
        <v>395</v>
      </c>
      <c r="B543" s="137"/>
      <c r="C543" s="153" t="s">
        <v>360</v>
      </c>
      <c r="D543" s="154"/>
      <c r="E543" s="7"/>
      <c r="F543" s="7"/>
    </row>
    <row r="544" spans="1:6" ht="13.8" x14ac:dyDescent="0.25">
      <c r="A544" s="137" t="s">
        <v>396</v>
      </c>
      <c r="B544" s="137"/>
      <c r="C544" s="153" t="s">
        <v>360</v>
      </c>
      <c r="D544" s="154"/>
      <c r="E544" s="7"/>
      <c r="F544" s="7"/>
    </row>
    <row r="545" spans="1:6" ht="13.8" x14ac:dyDescent="0.25">
      <c r="A545" s="137" t="s">
        <v>397</v>
      </c>
      <c r="B545" s="137"/>
      <c r="C545" s="153" t="s">
        <v>360</v>
      </c>
      <c r="D545" s="154"/>
      <c r="E545" s="7"/>
      <c r="F545" s="7"/>
    </row>
    <row r="546" spans="1:6" ht="13.8" x14ac:dyDescent="0.25">
      <c r="A546" s="156" t="s">
        <v>398</v>
      </c>
      <c r="B546" s="157"/>
      <c r="C546" s="153">
        <v>0</v>
      </c>
      <c r="D546" s="154"/>
      <c r="E546" s="7"/>
      <c r="F546" s="7"/>
    </row>
    <row r="547" spans="1:6" x14ac:dyDescent="0.25">
      <c r="A547" s="159" t="s">
        <v>399</v>
      </c>
      <c r="D547" s="132">
        <f>+D519-D521+D539</f>
        <v>55062267.990000002</v>
      </c>
      <c r="E547" s="126"/>
      <c r="F547" s="126"/>
    </row>
    <row r="548" spans="1:6" x14ac:dyDescent="0.25">
      <c r="E548" s="160"/>
      <c r="F548" s="33"/>
    </row>
    <row r="549" spans="1:6" x14ac:dyDescent="0.25">
      <c r="D549" s="161"/>
      <c r="E549" s="160"/>
      <c r="F549" s="7"/>
    </row>
    <row r="550" spans="1:6" x14ac:dyDescent="0.25">
      <c r="A550" s="9" t="s">
        <v>400</v>
      </c>
      <c r="B550" s="9"/>
      <c r="C550" s="9"/>
      <c r="D550" s="9"/>
      <c r="E550" s="9"/>
      <c r="F550" s="7"/>
    </row>
    <row r="551" spans="1:6" x14ac:dyDescent="0.25">
      <c r="A551" s="62" t="s">
        <v>401</v>
      </c>
      <c r="B551" s="63" t="s">
        <v>42</v>
      </c>
      <c r="C551" s="96" t="s">
        <v>43</v>
      </c>
      <c r="D551" s="96" t="s">
        <v>44</v>
      </c>
      <c r="E551" s="7"/>
      <c r="F551" s="7"/>
    </row>
    <row r="552" spans="1:6" ht="13.8" x14ac:dyDescent="0.3">
      <c r="A552" s="19" t="s">
        <v>402</v>
      </c>
      <c r="B552" s="162">
        <v>0</v>
      </c>
      <c r="C552" s="111">
        <v>0</v>
      </c>
      <c r="D552" s="111"/>
      <c r="E552" s="7"/>
      <c r="F552" s="7"/>
    </row>
    <row r="553" spans="1:6" x14ac:dyDescent="0.25">
      <c r="A553" s="23"/>
      <c r="B553" s="163">
        <v>0</v>
      </c>
      <c r="C553" s="164">
        <v>0</v>
      </c>
      <c r="D553" s="164">
        <v>0</v>
      </c>
      <c r="E553" s="7"/>
      <c r="F553" s="7"/>
    </row>
    <row r="554" spans="1:6" x14ac:dyDescent="0.25">
      <c r="B554" s="18">
        <f>SUM(B553:B553)</f>
        <v>0</v>
      </c>
      <c r="C554" s="18">
        <f>SUM(C553:C553)</f>
        <v>0</v>
      </c>
      <c r="D554" s="18">
        <f>SUM(D553:D553)</f>
        <v>0</v>
      </c>
      <c r="E554" s="7"/>
      <c r="F554" s="7"/>
    </row>
    <row r="555" spans="1:6" x14ac:dyDescent="0.25">
      <c r="E555" s="7"/>
      <c r="F555" s="7"/>
    </row>
    <row r="556" spans="1:6" x14ac:dyDescent="0.25">
      <c r="A556" s="1" t="s">
        <v>403</v>
      </c>
      <c r="E556" s="7"/>
      <c r="F556" s="7"/>
    </row>
    <row r="557" spans="1:6" x14ac:dyDescent="0.25">
      <c r="E557" s="7"/>
      <c r="F557" s="7"/>
    </row>
  </sheetData>
  <mergeCells count="60">
    <mergeCell ref="A545:B545"/>
    <mergeCell ref="A546:B546"/>
    <mergeCell ref="A550:E550"/>
    <mergeCell ref="A539:B539"/>
    <mergeCell ref="A540:B540"/>
    <mergeCell ref="A541:B541"/>
    <mergeCell ref="A542:B542"/>
    <mergeCell ref="A543:B543"/>
    <mergeCell ref="A544:B544"/>
    <mergeCell ref="A533:B533"/>
    <mergeCell ref="A534:B534"/>
    <mergeCell ref="A535:B535"/>
    <mergeCell ref="A536:B536"/>
    <mergeCell ref="A537:B537"/>
    <mergeCell ref="A538:B538"/>
    <mergeCell ref="A527:B527"/>
    <mergeCell ref="A528:B528"/>
    <mergeCell ref="A529:B529"/>
    <mergeCell ref="A530:B530"/>
    <mergeCell ref="A531:B531"/>
    <mergeCell ref="A532:B532"/>
    <mergeCell ref="A521:B521"/>
    <mergeCell ref="A522:B522"/>
    <mergeCell ref="A523:B523"/>
    <mergeCell ref="A524:B524"/>
    <mergeCell ref="A525:B525"/>
    <mergeCell ref="A526:B526"/>
    <mergeCell ref="A514:B514"/>
    <mergeCell ref="A516:D516"/>
    <mergeCell ref="A517:D517"/>
    <mergeCell ref="A518:D518"/>
    <mergeCell ref="A519:B519"/>
    <mergeCell ref="A520:B520"/>
    <mergeCell ref="A508:B508"/>
    <mergeCell ref="A509:B509"/>
    <mergeCell ref="A510:B510"/>
    <mergeCell ref="A511:B511"/>
    <mergeCell ref="A512:B512"/>
    <mergeCell ref="A513:B513"/>
    <mergeCell ref="A502:B502"/>
    <mergeCell ref="A503:B503"/>
    <mergeCell ref="A504:B504"/>
    <mergeCell ref="A505:B505"/>
    <mergeCell ref="A506:B506"/>
    <mergeCell ref="A507:B507"/>
    <mergeCell ref="A496:D496"/>
    <mergeCell ref="A497:D497"/>
    <mergeCell ref="A498:D498"/>
    <mergeCell ref="A499:B499"/>
    <mergeCell ref="A500:B500"/>
    <mergeCell ref="A501:B501"/>
    <mergeCell ref="C208:D208"/>
    <mergeCell ref="C216:D216"/>
    <mergeCell ref="C225:D225"/>
    <mergeCell ref="C267:D267"/>
    <mergeCell ref="C280:D280"/>
    <mergeCell ref="E420:F420"/>
    <mergeCell ref="A4:F4"/>
    <mergeCell ref="C74:D74"/>
    <mergeCell ref="C201:D201"/>
  </mergeCells>
  <dataValidations disablePrompts="1" count="4">
    <dataValidation allowBlank="1" showInputMessage="1" showErrorMessage="1" prompt="Especificar origen de dicho recurso: Federal, Estatal, Municipal, Particulares." sqref="C197 C204 C212"/>
    <dataValidation allowBlank="1" showInputMessage="1" showErrorMessage="1" prompt="Características cualitativas significativas que les impacten financieramente." sqref="C159:D159 D197 D204 D212"/>
    <dataValidation allowBlank="1" showInputMessage="1" showErrorMessage="1" prompt="Corresponde al número de la cuenta de acuerdo al Plan de Cuentas emitido por el CONAC (DOF 22/11/2010)." sqref="A159"/>
    <dataValidation allowBlank="1" showInputMessage="1" showErrorMessage="1" prompt="Saldo final del periodo que corresponde la cuenta pública presentada (mensual:  enero, febrero, marzo, etc.; trimestral: 1er, 2do, 3ro. o 4to.)." sqref="B159 B197 B204 B212"/>
  </dataValidations>
  <printOptions horizontalCentered="1"/>
  <pageMargins left="0.19685039370078741" right="0.19685039370078741" top="0.74803149606299213" bottom="0.74803149606299213" header="0.31496062992125984" footer="0.31496062992125984"/>
  <pageSetup scale="65" orientation="landscape" horizontalDpi="4294967295" verticalDpi="4294967295" r:id="rId1"/>
  <headerFooter>
    <oddFooter>&amp;R&amp;"Arial,Normal"&amp;8&amp;P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2018-01-30T15:54:31Z</cp:lastPrinted>
  <dcterms:created xsi:type="dcterms:W3CDTF">2018-01-30T15:46:26Z</dcterms:created>
  <dcterms:modified xsi:type="dcterms:W3CDTF">2018-01-30T15:54:56Z</dcterms:modified>
</cp:coreProperties>
</file>